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'[2]1993'!$1:$3,'[2]1993'!$A:$A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'[28]1993'!$1:$3,'[28]1993'!$A:$A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Форма!$A$1:$J$148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AA59" i="4" l="1"/>
  <c r="AA58" i="4"/>
  <c r="AA57" i="4"/>
  <c r="I49" i="4" l="1"/>
  <c r="H25" i="4" l="1"/>
  <c r="W61" i="4"/>
  <c r="X61" i="4"/>
  <c r="Y61" i="4"/>
  <c r="Z61" i="4"/>
  <c r="Q59" i="4"/>
  <c r="V58" i="4"/>
  <c r="V57" i="4"/>
  <c r="V61" i="4" s="1"/>
  <c r="F19" i="4"/>
  <c r="D19" i="4"/>
  <c r="H43" i="1" l="1"/>
  <c r="E55" i="1"/>
  <c r="E56" i="1"/>
  <c r="E57" i="1"/>
  <c r="E58" i="1"/>
  <c r="E59" i="1"/>
  <c r="C64" i="1"/>
  <c r="C63" i="1"/>
  <c r="C124" i="1" s="1"/>
  <c r="C85" i="1"/>
  <c r="C95" i="1" l="1"/>
  <c r="C125" i="1" s="1"/>
  <c r="F94" i="1"/>
  <c r="G94" i="1"/>
  <c r="H94" i="1"/>
  <c r="I94" i="1"/>
  <c r="E54" i="1"/>
  <c r="E46" i="1" l="1"/>
  <c r="D91" i="1"/>
  <c r="D64" i="1"/>
  <c r="D53" i="1"/>
  <c r="D95" i="1" l="1"/>
  <c r="R61" i="4"/>
  <c r="S61" i="4"/>
  <c r="T61" i="4"/>
  <c r="U61" i="4"/>
  <c r="Q61" i="4"/>
  <c r="J49" i="4"/>
  <c r="K49" i="4"/>
  <c r="F108" i="1"/>
  <c r="F106" i="1" s="1"/>
  <c r="G108" i="1"/>
  <c r="G106" i="1" s="1"/>
  <c r="H108" i="1"/>
  <c r="H106" i="1" s="1"/>
  <c r="I108" i="1"/>
  <c r="I106" i="1" s="1"/>
  <c r="F93" i="1"/>
  <c r="G93" i="1"/>
  <c r="H93" i="1"/>
  <c r="I93" i="1"/>
  <c r="E93" i="1"/>
  <c r="E74" i="1"/>
  <c r="F53" i="1"/>
  <c r="F63" i="1" s="1"/>
  <c r="G53" i="1"/>
  <c r="G63" i="1" s="1"/>
  <c r="H53" i="1"/>
  <c r="H91" i="1" s="1"/>
  <c r="I53" i="1"/>
  <c r="I63" i="1" s="1"/>
  <c r="F64" i="1"/>
  <c r="G64" i="1"/>
  <c r="H64" i="1"/>
  <c r="I64" i="1"/>
  <c r="F43" i="1"/>
  <c r="G43" i="1"/>
  <c r="I43" i="1"/>
  <c r="F52" i="1"/>
  <c r="G52" i="1"/>
  <c r="H52" i="1"/>
  <c r="I52" i="1"/>
  <c r="E44" i="1"/>
  <c r="E43" i="1" s="1"/>
  <c r="F82" i="1"/>
  <c r="F76" i="1" s="1"/>
  <c r="G82" i="1"/>
  <c r="G76" i="1" s="1"/>
  <c r="H82" i="1"/>
  <c r="H76" i="1" s="1"/>
  <c r="I82" i="1"/>
  <c r="I76" i="1" s="1"/>
  <c r="E82" i="1"/>
  <c r="E76" i="1" s="1"/>
  <c r="E52" i="1"/>
  <c r="H95" i="1" l="1"/>
  <c r="H63" i="1"/>
  <c r="G91" i="1"/>
  <c r="G92" i="1" s="1"/>
  <c r="H92" i="1"/>
  <c r="I91" i="1"/>
  <c r="I92" i="1" s="1"/>
  <c r="F91" i="1"/>
  <c r="F95" i="1" s="1"/>
  <c r="H19" i="4"/>
  <c r="F25" i="4"/>
  <c r="D25" i="4"/>
  <c r="I95" i="1" l="1"/>
  <c r="G95" i="1"/>
  <c r="F92" i="1"/>
  <c r="E65" i="1"/>
  <c r="E66" i="1" l="1"/>
  <c r="E67" i="1"/>
  <c r="E68" i="1"/>
  <c r="E69" i="1"/>
  <c r="E70" i="1"/>
  <c r="E71" i="1"/>
  <c r="E73" i="1"/>
  <c r="E75" i="1"/>
  <c r="E94" i="1"/>
  <c r="E60" i="1"/>
  <c r="D63" i="1"/>
  <c r="D124" i="1" s="1"/>
  <c r="AE61" i="4"/>
  <c r="AD61" i="4"/>
  <c r="AC61" i="4"/>
  <c r="AB61" i="4"/>
  <c r="AA61" i="4"/>
  <c r="P61" i="4"/>
  <c r="O61" i="4"/>
  <c r="N61" i="4"/>
  <c r="M61" i="4"/>
  <c r="L61" i="4"/>
  <c r="K61" i="4"/>
  <c r="J61" i="4"/>
  <c r="I61" i="4"/>
  <c r="H61" i="4"/>
  <c r="G61" i="4"/>
  <c r="E108" i="1" l="1"/>
  <c r="E106" i="1" s="1"/>
  <c r="E64" i="1"/>
  <c r="E53" i="1"/>
  <c r="I125" i="1"/>
  <c r="H125" i="1"/>
  <c r="G125" i="1"/>
  <c r="F125" i="1"/>
  <c r="G124" i="1"/>
  <c r="I124" i="1"/>
  <c r="H124" i="1"/>
  <c r="F124" i="1"/>
  <c r="D125" i="1"/>
  <c r="E91" i="1" l="1"/>
  <c r="E92" i="1" s="1"/>
  <c r="E63" i="1"/>
  <c r="E124" i="1" s="1"/>
  <c r="E95" i="1" l="1"/>
  <c r="E125" i="1" s="1"/>
  <c r="J125" i="1" s="1"/>
</calcChain>
</file>

<file path=xl/sharedStrings.xml><?xml version="1.0" encoding="utf-8"?>
<sst xmlns="http://schemas.openxmlformats.org/spreadsheetml/2006/main" count="296" uniqueCount="228">
  <si>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</si>
  <si>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</si>
  <si>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</si>
  <si>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</si>
  <si>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</si>
  <si>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</si>
  <si>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</si>
  <si>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</si>
  <si>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</si>
  <si>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</si>
  <si>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</si>
  <si>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</si>
  <si>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</si>
  <si>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</si>
  <si>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</si>
  <si>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</si>
  <si>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</si>
  <si>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</si>
  <si>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</si>
  <si>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</si>
  <si>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</si>
  <si>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</si>
  <si>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</si>
  <si>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</si>
  <si>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</si>
  <si>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</si>
  <si>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</si>
  <si>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</si>
  <si>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</si>
  <si>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</si>
  <si>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</si>
  <si>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</si>
  <si>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</si>
  <si>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</si>
  <si>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</si>
  <si>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</si>
  <si>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</si>
  <si>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</si>
  <si>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</si>
  <si>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</si>
  <si>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</si>
  <si>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</si>
  <si>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</si>
  <si>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</si>
  <si>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</si>
  <si>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</si>
  <si>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</si>
  <si>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</si>
  <si>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</si>
  <si>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</si>
  <si>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</si>
  <si>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</si>
  <si>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</si>
  <si>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</si>
  <si>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</si>
  <si>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</si>
  <si>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</si>
  <si>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</si>
  <si>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</si>
  <si>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</si>
  <si>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>Витрати за кошти місцевого бюджету:</t>
  </si>
  <si>
    <t>Інші поточні видатки</t>
  </si>
  <si>
    <t>Амортизація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</si>
  <si>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</si>
  <si>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</si>
  <si>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</si>
  <si>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</si>
  <si>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</si>
  <si>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</si>
  <si>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</si>
  <si>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</si>
  <si>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</si>
  <si>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</si>
  <si>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</si>
  <si>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</si>
  <si>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</si>
  <si>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</si>
  <si>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</si>
  <si>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</si>
  <si>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</si>
  <si>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</si>
  <si>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</si>
  <si>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</si>
  <si>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</si>
  <si>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</si>
  <si>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</si>
  <si>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</si>
  <si>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</si>
  <si>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</si>
  <si>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</si>
  <si>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</si>
  <si>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</si>
  <si>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</si>
  <si>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</si>
  <si>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</si>
  <si>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</si>
  <si>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</si>
  <si>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</si>
  <si>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</si>
  <si>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</si>
  <si>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</si>
  <si>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</si>
  <si>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</si>
  <si>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</si>
  <si>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</si>
  <si>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</si>
  <si>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</si>
  <si>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</si>
  <si>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</si>
  <si>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</si>
  <si>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</si>
  <si>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</si>
  <si>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</si>
  <si>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</si>
  <si>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</si>
  <si>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</si>
  <si>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</si>
  <si>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</si>
  <si>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</si>
  <si>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</si>
  <si>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</si>
  <si>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</si>
  <si>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</si>
  <si>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</si>
  <si>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</si>
  <si>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</si>
  <si>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</si>
  <si>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</si>
  <si>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</si>
  <si>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</si>
  <si>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</si>
  <si>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</si>
  <si>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</si>
  <si>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</si>
  <si>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</si>
  <si>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</si>
  <si>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</si>
  <si>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</si>
  <si>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</si>
  <si>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</si>
  <si>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</si>
  <si>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</si>
  <si>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</si>
  <si>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</si>
  <si>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</si>
  <si>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</si>
  <si>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</si>
  <si>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</si>
  <si>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</si>
  <si>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</si>
  <si>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</si>
  <si>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</si>
  <si>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</si>
  <si>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</si>
  <si>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</si>
  <si>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</si>
  <si>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</si>
  <si>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</si>
  <si>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</si>
  <si>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</si>
  <si>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</si>
  <si>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38584715</t>
  </si>
  <si>
    <t>16000, Чернігівська область, місто Новгород-Сіверський, вулиця Шевченка, будинок 17</t>
  </si>
  <si>
    <t>комунальна</t>
  </si>
  <si>
    <t>тис.грн.</t>
  </si>
  <si>
    <t>Витрати з  місцевого, бюджету цільового фінансування на програму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</si>
  <si>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 xml:space="preserve">Витрати з  місцевого, бюджету цільового фінансування на програму забезпечення лікарями  комунального  некомерційного підприємства «Новгород-Сіверський районний Центр первинної медико-санітарної допомоги» на 2021-2023 роки
</t>
  </si>
  <si>
    <t xml:space="preserve">Витрати з  місцевого, бюджету цільового фінансування на програму безоплатного та пільгового відпуску лікарських засобів 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  міської територіальної  громади  на  2021-2022 роки
</t>
  </si>
  <si>
    <t xml:space="preserve">Витрати з  місцевого, бюджету цільового фінансування на програму боротьби з онкологічними захворюваннями 
на 2021-2025 роки
</t>
  </si>
  <si>
    <t xml:space="preserve">УАЗ 3962 </t>
  </si>
  <si>
    <t>службова необхідність</t>
  </si>
  <si>
    <t xml:space="preserve">ВАЗ 210700-20 </t>
  </si>
  <si>
    <t>RENAULT DUSTER</t>
  </si>
  <si>
    <t xml:space="preserve">Opel Combo </t>
  </si>
  <si>
    <t xml:space="preserve">ЗАЗ SENS </t>
  </si>
  <si>
    <t>Придбання автомобіля автомобілів</t>
  </si>
  <si>
    <t xml:space="preserve">Придбання медичного обладнання </t>
  </si>
  <si>
    <t>Секретар міської ради</t>
  </si>
  <si>
    <t xml:space="preserve">    </t>
  </si>
  <si>
    <t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</t>
  </si>
  <si>
    <t>"____" _______________ 20      р.</t>
  </si>
  <si>
    <t xml:space="preserve">                        (підпис)</t>
  </si>
  <si>
    <t>М.П.</t>
  </si>
  <si>
    <t xml:space="preserve">     Ю. Лакоза</t>
  </si>
  <si>
    <t xml:space="preserve">Витрати за кошти НСЗУ </t>
  </si>
  <si>
    <t xml:space="preserve">       </t>
  </si>
  <si>
    <t>Разом (сума рядків 100,110,120,130, 150, 160)</t>
  </si>
  <si>
    <t>Витрати з  місцевого, бюджету цільового фінансування на програму розвитку первинної медико-санітарної допомоги та створення умов для надання якісних медичних послуг населенню на 2022 рік</t>
  </si>
  <si>
    <t xml:space="preserve">Програма розвитку первинної медико-санітарної допомоги та створення умов для надання якісних медичних послуг населенню на 2022-2025 роки
</t>
  </si>
  <si>
    <t xml:space="preserve">Оновлення матеріальної технічної бази (придбання обладнання, меблів,компютерної техніки) </t>
  </si>
  <si>
    <t>за рахунок коштів від НСЗУ включаючи всі пакети , в т.ч. залишок на початок року</t>
  </si>
  <si>
    <t>Витрати за кошти спеціального фонду (відсотки банку, оренда та інш. )</t>
  </si>
  <si>
    <t>Фонд оплати праці з нарахуваннями , тис. грн, у тому числі:</t>
  </si>
  <si>
    <t>Витрати на оплату праці з нарахув. , тис. грн, у тому числі:</t>
  </si>
  <si>
    <t>Генеральний директор Черненко Оксана Василівна</t>
  </si>
  <si>
    <t>Генеральний директор</t>
  </si>
  <si>
    <t>О. ЧЕРНЕНКО</t>
  </si>
  <si>
    <t>Ю. ЛИТВИН</t>
  </si>
  <si>
    <t>ФІНАНСОВИЙ ПЛАН ПІДПРИЄМСТВА НА 2023 рік</t>
  </si>
  <si>
    <t>до фінансового плану на 2023 рік</t>
  </si>
  <si>
    <t>Дохід з  місцевого бюджету цільового фінансування на програму розвитку первинної медико-санітарної допомоги та створення умов для надання якісних медичних послуг населенню на 2022 рік</t>
  </si>
  <si>
    <t>Дохід з  місцевого бюджету цільового фінансування на програму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</si>
  <si>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>Дохід за програмою медичних гарантій</t>
  </si>
  <si>
    <t xml:space="preserve">Соціальне забезпечення (виплата пенсій і допомоги) заробітна плата інтернам) </t>
  </si>
  <si>
    <t>87,75</t>
  </si>
  <si>
    <t>Витрати за програмою медичних гарантій:</t>
  </si>
  <si>
    <t>Витрати на оплату праці та нарахування</t>
  </si>
  <si>
    <t xml:space="preserve">Придбання ноутбуків </t>
  </si>
  <si>
    <t xml:space="preserve">Цільові витрати  інших коштів </t>
  </si>
  <si>
    <t>Новгород- Сіверської міської ради</t>
  </si>
  <si>
    <t>VIIІ скликання</t>
  </si>
  <si>
    <t>Рішення вісімнадцятої позачергової сесії</t>
  </si>
  <si>
    <t xml:space="preserve">    вересня 2022 року №  </t>
  </si>
  <si>
    <t xml:space="preserve">Дохід з  місцевого бюджету цільового фінансування на програму безоплатного та пільгового відпуску лікарських засобів 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  міської територіальної  громади  на  2021-2022 роки
</t>
  </si>
  <si>
    <t xml:space="preserve">Дохід з  місцевого, бюджету цільового фінансування на програму забезпечення лікарями  комунального  некомерційного підприємства «Новгород-Сіверський районний Центр первинної медико-санітарної допомоги» на 2021-2023 роки
</t>
  </si>
  <si>
    <t xml:space="preserve">Оновлення матеріальної технічної бази (придбання обладнання, меблів, компютерної техніки) </t>
  </si>
  <si>
    <t xml:space="preserve">Дохід з  місцевого, бюджету цільового фінансування на програму боротьби з онкологічними захворюваннями на 2021-2025 роки
</t>
  </si>
  <si>
    <t>Капітальні видатки на придбання медичного обладнання, компютерної техніки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</si>
  <si>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</si>
  <si>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РОЗГЛЯНУТО</t>
  </si>
  <si>
    <t>(найменування уповноваженого органу, який розглянув фінансовий план)</t>
  </si>
  <si>
    <t>ПОГОДЖЕНО</t>
  </si>
  <si>
    <t>Заступник міського голови з питань діяльності виконавчих органів міської ради</t>
  </si>
  <si>
    <r>
      <t>(прізвище та ініціали заступника міського голови</t>
    </r>
    <r>
      <rPr>
        <sz val="12"/>
        <color theme="1"/>
        <rFont val="Times New Roman"/>
        <family val="1"/>
        <charset val="204"/>
      </rPr>
      <t>)</t>
    </r>
  </si>
  <si>
    <t>Відділ економіки Новгород-Сіверської міської ради</t>
  </si>
  <si>
    <r>
      <t>____________________________</t>
    </r>
    <r>
      <rPr>
        <b/>
        <sz val="16"/>
        <color theme="1"/>
        <rFont val="Times New Roman"/>
        <family val="1"/>
        <charset val="204"/>
      </rPr>
      <t>С. Йожиков</t>
    </r>
  </si>
  <si>
    <r>
      <t>Начальник відділу</t>
    </r>
    <r>
      <rPr>
        <b/>
        <sz val="16"/>
        <color theme="1"/>
        <rFont val="Times New Roman"/>
        <family val="1"/>
        <charset val="204"/>
      </rPr>
      <t xml:space="preserve">  _________________________ І. Пузирей       </t>
    </r>
  </si>
  <si>
    <t>ЗАТВЕРДЖЕНО            ПРОЄКТ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</si>
</sst>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#,##0.0"/>
    <numFmt numFmtId="170" formatCode="_(* #,##0.00_);_(* \(#,##0.00\);_(* &quot;-&quot;??_);_(@_)"/>
    <numFmt numFmtId="171" formatCode="_(* #,##0.0_);_(* \(#,##0.0\);_(* &quot;-&quot;??_);_(@_)"/>
    <numFmt numFmtId="172" formatCode="_(* #,##0_);_(* \(#,##0\);_(* &quot;-&quot;??_);_(@_)"/>
    <numFmt numFmtId="173" formatCode="#,##0.00_р_."/>
    <numFmt numFmtId="174" formatCode="#,##0.0_р_."/>
  </numFmts>
  <fonts count="15" x14ac:knownFonts="1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23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1" fillId="3" borderId="3" xfId="0" quotePrefix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1" fillId="0" borderId="3" xfId="0" quotePrefix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vertical="center"/>
    </xf>
    <xf numFmtId="164" fontId="7" fillId="3" borderId="0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167" fontId="1" fillId="3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7" fillId="0" borderId="3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69" fontId="1" fillId="0" borderId="0" xfId="0" applyNumberFormat="1" applyFont="1" applyFill="1" applyBorder="1" applyAlignment="1">
      <alignment horizontal="center" vertical="center" wrapText="1"/>
    </xf>
    <xf numFmtId="169" fontId="1" fillId="0" borderId="0" xfId="0" applyNumberFormat="1" applyFont="1" applyFill="1" applyBorder="1" applyAlignment="1">
      <alignment horizontal="right" vertical="center" wrapText="1"/>
    </xf>
    <xf numFmtId="169" fontId="8" fillId="0" borderId="0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3" xfId="0" quotePrefix="1" applyNumberFormat="1" applyFont="1" applyFill="1" applyBorder="1" applyAlignment="1">
      <alignment horizontal="center" vertical="center" wrapText="1"/>
    </xf>
    <xf numFmtId="173" fontId="1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justify" vertical="distributed" wrapText="1"/>
    </xf>
    <xf numFmtId="0" fontId="1" fillId="3" borderId="3" xfId="0" applyFont="1" applyFill="1" applyBorder="1" applyAlignment="1">
      <alignment horizontal="justify" vertical="distributed" wrapText="1"/>
    </xf>
    <xf numFmtId="0" fontId="1" fillId="0" borderId="3" xfId="0" applyFont="1" applyFill="1" applyBorder="1" applyAlignment="1">
      <alignment horizontal="justify" vertical="distributed" wrapText="1"/>
    </xf>
    <xf numFmtId="0" fontId="3" fillId="0" borderId="3" xfId="0" applyFont="1" applyFill="1" applyBorder="1" applyAlignment="1">
      <alignment horizontal="justify" vertical="distributed" wrapText="1"/>
    </xf>
    <xf numFmtId="0" fontId="3" fillId="3" borderId="3" xfId="0" applyFont="1" applyFill="1" applyBorder="1" applyAlignment="1">
      <alignment horizontal="justify" vertical="distributed" wrapText="1"/>
    </xf>
    <xf numFmtId="0" fontId="7" fillId="0" borderId="3" xfId="0" applyFont="1" applyFill="1" applyBorder="1" applyAlignment="1">
      <alignment horizontal="justify" vertical="distributed" wrapText="1"/>
    </xf>
    <xf numFmtId="0" fontId="7" fillId="3" borderId="3" xfId="0" applyFont="1" applyFill="1" applyBorder="1" applyAlignment="1">
      <alignment horizontal="justify" vertical="distributed" wrapText="1"/>
    </xf>
    <xf numFmtId="0" fontId="8" fillId="0" borderId="3" xfId="0" applyFont="1" applyFill="1" applyBorder="1" applyAlignment="1">
      <alignment horizontal="justify" vertical="distributed" wrapText="1"/>
    </xf>
    <xf numFmtId="0" fontId="1" fillId="0" borderId="0" xfId="0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169" fontId="1" fillId="2" borderId="3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center" vertical="center" wrapText="1" shrinkToFit="1"/>
    </xf>
    <xf numFmtId="171" fontId="7" fillId="2" borderId="4" xfId="1" applyNumberFormat="1" applyFont="1" applyFill="1" applyBorder="1" applyAlignment="1">
      <alignment vertical="center" wrapText="1"/>
    </xf>
    <xf numFmtId="171" fontId="7" fillId="2" borderId="2" xfId="1" applyNumberFormat="1" applyFont="1" applyFill="1" applyBorder="1" applyAlignment="1">
      <alignment vertical="center" wrapText="1"/>
    </xf>
    <xf numFmtId="171" fontId="7" fillId="2" borderId="3" xfId="1" applyNumberFormat="1" applyFont="1" applyFill="1" applyBorder="1" applyAlignment="1">
      <alignment vertical="center" wrapText="1"/>
    </xf>
    <xf numFmtId="172" fontId="7" fillId="2" borderId="3" xfId="1" applyNumberFormat="1" applyFont="1" applyFill="1" applyBorder="1" applyAlignment="1">
      <alignment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1" fontId="1" fillId="0" borderId="3" xfId="1" applyNumberFormat="1" applyFont="1" applyFill="1" applyBorder="1" applyAlignment="1">
      <alignment horizontal="center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171" fontId="7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3" fontId="1" fillId="2" borderId="3" xfId="1" applyNumberFormat="1" applyFont="1" applyFill="1" applyBorder="1" applyAlignment="1">
      <alignment horizontal="left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0" xfId="1" applyFont="1" applyFill="1" applyBorder="1" applyAlignment="1">
      <alignment vertical="center" wrapText="1"/>
    </xf>
    <xf numFmtId="165" fontId="1" fillId="2" borderId="0" xfId="1" applyNumberFormat="1" applyFont="1" applyFill="1" applyBorder="1" applyAlignment="1">
      <alignment vertical="center" wrapText="1"/>
    </xf>
    <xf numFmtId="0" fontId="1" fillId="2" borderId="0" xfId="1" applyFont="1" applyFill="1" applyAlignment="1">
      <alignment horizontal="right" vertical="center" wrapText="1"/>
    </xf>
    <xf numFmtId="0" fontId="1" fillId="2" borderId="1" xfId="1" applyFont="1" applyFill="1" applyBorder="1" applyAlignment="1">
      <alignment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 wrapText="1"/>
    </xf>
    <xf numFmtId="165" fontId="7" fillId="2" borderId="0" xfId="1" applyNumberFormat="1" applyFont="1" applyFill="1" applyBorder="1" applyAlignment="1">
      <alignment horizontal="right" vertical="center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wrapText="1"/>
    </xf>
    <xf numFmtId="0" fontId="5" fillId="2" borderId="0" xfId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4" fontId="1" fillId="3" borderId="3" xfId="0" applyNumberFormat="1" applyFont="1" applyFill="1" applyBorder="1" applyAlignment="1">
      <alignment horizontal="center" vertical="center" wrapText="1"/>
    </xf>
    <xf numFmtId="174" fontId="1" fillId="0" borderId="3" xfId="0" applyNumberFormat="1" applyFont="1" applyFill="1" applyBorder="1" applyAlignment="1">
      <alignment horizontal="center" vertical="center" wrapText="1"/>
    </xf>
    <xf numFmtId="174" fontId="3" fillId="3" borderId="3" xfId="0" applyNumberFormat="1" applyFont="1" applyFill="1" applyBorder="1" applyAlignment="1">
      <alignment horizontal="center" vertical="center" wrapText="1"/>
    </xf>
    <xf numFmtId="174" fontId="7" fillId="0" borderId="3" xfId="0" applyNumberFormat="1" applyFont="1" applyFill="1" applyBorder="1" applyAlignment="1">
      <alignment horizontal="center" vertical="center" wrapText="1"/>
    </xf>
    <xf numFmtId="174" fontId="3" fillId="0" borderId="3" xfId="0" applyNumberFormat="1" applyFont="1" applyFill="1" applyBorder="1" applyAlignment="1">
      <alignment horizontal="center" vertical="center" wrapText="1"/>
    </xf>
    <xf numFmtId="174" fontId="7" fillId="3" borderId="3" xfId="0" applyNumberFormat="1" applyFont="1" applyFill="1" applyBorder="1" applyAlignment="1">
      <alignment horizontal="center" vertical="center" wrapText="1"/>
    </xf>
    <xf numFmtId="174" fontId="7" fillId="0" borderId="2" xfId="0" applyNumberFormat="1" applyFont="1" applyFill="1" applyBorder="1" applyAlignment="1">
      <alignment horizontal="center" vertical="center" wrapText="1"/>
    </xf>
    <xf numFmtId="174" fontId="7" fillId="0" borderId="5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Border="1"/>
    <xf numFmtId="0" fontId="13" fillId="0" borderId="0" xfId="0" applyFont="1"/>
    <xf numFmtId="0" fontId="14" fillId="0" borderId="0" xfId="0" applyFont="1"/>
    <xf numFmtId="0" fontId="14" fillId="0" borderId="0" xfId="0" applyFont="1" applyBorder="1"/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wrapText="1"/>
    </xf>
    <xf numFmtId="16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49" fontId="3" fillId="0" borderId="3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172" fontId="7" fillId="2" borderId="4" xfId="1" applyNumberFormat="1" applyFont="1" applyFill="1" applyBorder="1" applyAlignment="1">
      <alignment horizontal="center" vertical="center" wrapText="1"/>
    </xf>
    <xf numFmtId="172" fontId="7" fillId="2" borderId="5" xfId="1" applyNumberFormat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justify" vertical="center" wrapText="1"/>
    </xf>
    <xf numFmtId="0" fontId="1" fillId="2" borderId="9" xfId="1" applyFont="1" applyFill="1" applyBorder="1" applyAlignment="1">
      <alignment horizontal="justify" vertical="center" wrapText="1"/>
    </xf>
    <xf numFmtId="0" fontId="1" fillId="2" borderId="6" xfId="1" applyFont="1" applyFill="1" applyBorder="1" applyAlignment="1">
      <alignment horizontal="justify" vertical="center" wrapText="1"/>
    </xf>
    <xf numFmtId="0" fontId="1" fillId="2" borderId="13" xfId="1" applyFont="1" applyFill="1" applyBorder="1" applyAlignment="1">
      <alignment horizontal="justify" vertical="center" wrapText="1"/>
    </xf>
    <xf numFmtId="0" fontId="1" fillId="2" borderId="0" xfId="1" applyFont="1" applyFill="1" applyBorder="1" applyAlignment="1">
      <alignment horizontal="justify" vertical="center" wrapText="1"/>
    </xf>
    <xf numFmtId="0" fontId="1" fillId="2" borderId="14" xfId="1" applyFont="1" applyFill="1" applyBorder="1" applyAlignment="1">
      <alignment horizontal="justify" vertical="center" wrapText="1"/>
    </xf>
    <xf numFmtId="0" fontId="1" fillId="2" borderId="11" xfId="1" applyFont="1" applyFill="1" applyBorder="1" applyAlignment="1">
      <alignment horizontal="justify" vertical="center" wrapText="1"/>
    </xf>
    <xf numFmtId="0" fontId="1" fillId="2" borderId="1" xfId="1" applyFont="1" applyFill="1" applyBorder="1" applyAlignment="1">
      <alignment horizontal="justify" vertical="center" wrapText="1"/>
    </xf>
    <xf numFmtId="0" fontId="1" fillId="2" borderId="12" xfId="1" applyFont="1" applyFill="1" applyBorder="1" applyAlignment="1">
      <alignment horizontal="justify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165" fontId="1" fillId="0" borderId="4" xfId="1" applyNumberFormat="1" applyFont="1" applyFill="1" applyBorder="1" applyAlignment="1">
      <alignment vertical="center" wrapText="1"/>
    </xf>
    <xf numFmtId="165" fontId="1" fillId="0" borderId="5" xfId="1" applyNumberFormat="1" applyFont="1" applyFill="1" applyBorder="1" applyAlignment="1">
      <alignment vertical="center" wrapText="1"/>
    </xf>
    <xf numFmtId="171" fontId="1" fillId="2" borderId="4" xfId="1" applyNumberFormat="1" applyFont="1" applyFill="1" applyBorder="1" applyAlignment="1">
      <alignment vertical="center" wrapText="1"/>
    </xf>
    <xf numFmtId="171" fontId="1" fillId="2" borderId="5" xfId="1" applyNumberFormat="1" applyFont="1" applyFill="1" applyBorder="1" applyAlignment="1">
      <alignment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165" fontId="1" fillId="2" borderId="4" xfId="1" applyNumberFormat="1" applyFont="1" applyFill="1" applyBorder="1" applyAlignment="1">
      <alignment vertical="center" wrapText="1"/>
    </xf>
    <xf numFmtId="165" fontId="1" fillId="2" borderId="5" xfId="1" applyNumberFormat="1" applyFont="1" applyFill="1" applyBorder="1" applyAlignment="1">
      <alignment vertical="center" wrapText="1"/>
    </xf>
    <xf numFmtId="2" fontId="7" fillId="2" borderId="4" xfId="1" applyNumberFormat="1" applyFont="1" applyFill="1" applyBorder="1" applyAlignment="1">
      <alignment vertical="center" wrapText="1"/>
    </xf>
    <xf numFmtId="2" fontId="7" fillId="2" borderId="5" xfId="1" applyNumberFormat="1" applyFont="1" applyFill="1" applyBorder="1" applyAlignment="1">
      <alignment vertical="center" wrapText="1"/>
    </xf>
    <xf numFmtId="170" fontId="7" fillId="2" borderId="4" xfId="1" applyNumberFormat="1" applyFont="1" applyFill="1" applyBorder="1" applyAlignment="1">
      <alignment vertical="center" wrapText="1"/>
    </xf>
    <xf numFmtId="170" fontId="7" fillId="2" borderId="5" xfId="1" applyNumberFormat="1" applyFont="1" applyFill="1" applyBorder="1" applyAlignment="1">
      <alignment vertical="center" wrapText="1"/>
    </xf>
    <xf numFmtId="171" fontId="7" fillId="2" borderId="4" xfId="1" applyNumberFormat="1" applyFont="1" applyFill="1" applyBorder="1" applyAlignment="1">
      <alignment vertical="center" wrapText="1"/>
    </xf>
    <xf numFmtId="171" fontId="7" fillId="2" borderId="5" xfId="1" applyNumberFormat="1" applyFont="1" applyFill="1" applyBorder="1" applyAlignment="1">
      <alignment vertical="center" wrapText="1"/>
    </xf>
    <xf numFmtId="2" fontId="1" fillId="0" borderId="4" xfId="1" applyNumberFormat="1" applyFont="1" applyFill="1" applyBorder="1" applyAlignment="1">
      <alignment vertical="center" wrapText="1"/>
    </xf>
    <xf numFmtId="2" fontId="1" fillId="0" borderId="5" xfId="1" applyNumberFormat="1" applyFont="1" applyFill="1" applyBorder="1" applyAlignment="1">
      <alignment vertical="center" wrapText="1"/>
    </xf>
    <xf numFmtId="2" fontId="1" fillId="2" borderId="4" xfId="1" applyNumberFormat="1" applyFont="1" applyFill="1" applyBorder="1" applyAlignment="1">
      <alignment vertical="center" wrapText="1"/>
    </xf>
    <xf numFmtId="2" fontId="1" fillId="2" borderId="5" xfId="1" applyNumberFormat="1" applyFont="1" applyFill="1" applyBorder="1" applyAlignment="1">
      <alignment vertical="center" wrapText="1"/>
    </xf>
    <xf numFmtId="170" fontId="1" fillId="2" borderId="4" xfId="1" applyNumberFormat="1" applyFont="1" applyFill="1" applyBorder="1" applyAlignment="1">
      <alignment vertical="center" wrapText="1"/>
    </xf>
    <xf numFmtId="170" fontId="1" fillId="2" borderId="5" xfId="1" applyNumberFormat="1" applyFont="1" applyFill="1" applyBorder="1" applyAlignment="1">
      <alignment vertical="center" wrapText="1"/>
    </xf>
    <xf numFmtId="165" fontId="7" fillId="2" borderId="4" xfId="1" applyNumberFormat="1" applyFont="1" applyFill="1" applyBorder="1" applyAlignment="1">
      <alignment vertical="center" wrapText="1"/>
    </xf>
    <xf numFmtId="165" fontId="7" fillId="2" borderId="5" xfId="1" applyNumberFormat="1" applyFont="1" applyFill="1" applyBorder="1" applyAlignment="1">
      <alignment vertical="center" wrapText="1"/>
    </xf>
    <xf numFmtId="165" fontId="7" fillId="0" borderId="4" xfId="1" applyNumberFormat="1" applyFont="1" applyFill="1" applyBorder="1" applyAlignment="1">
      <alignment vertical="center" wrapText="1"/>
    </xf>
    <xf numFmtId="165" fontId="7" fillId="0" borderId="5" xfId="1" applyNumberFormat="1" applyFont="1" applyFill="1" applyBorder="1" applyAlignment="1">
      <alignment vertical="center" wrapText="1"/>
    </xf>
    <xf numFmtId="170" fontId="1" fillId="0" borderId="4" xfId="1" applyNumberFormat="1" applyFont="1" applyFill="1" applyBorder="1" applyAlignment="1">
      <alignment vertical="center" wrapText="1"/>
    </xf>
    <xf numFmtId="170" fontId="1" fillId="0" borderId="5" xfId="1" applyNumberFormat="1" applyFont="1" applyFill="1" applyBorder="1" applyAlignment="1">
      <alignment vertical="center" wrapText="1"/>
    </xf>
    <xf numFmtId="1" fontId="7" fillId="2" borderId="4" xfId="1" applyNumberFormat="1" applyFont="1" applyFill="1" applyBorder="1" applyAlignment="1">
      <alignment vertical="center" wrapText="1"/>
    </xf>
    <xf numFmtId="1" fontId="7" fillId="2" borderId="5" xfId="1" applyNumberFormat="1" applyFont="1" applyFill="1" applyBorder="1" applyAlignment="1">
      <alignment vertical="center" wrapText="1"/>
    </xf>
    <xf numFmtId="0" fontId="1" fillId="2" borderId="4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0" fontId="1" fillId="2" borderId="5" xfId="1" applyFont="1" applyFill="1" applyBorder="1" applyAlignment="1">
      <alignment horizontal="center" vertical="top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71" fontId="1" fillId="2" borderId="3" xfId="1" applyNumberFormat="1" applyFont="1" applyFill="1" applyBorder="1" applyAlignment="1">
      <alignment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0" xfId="1" applyFont="1" applyFill="1" applyBorder="1" applyAlignment="1">
      <alignment horizontal="center" vertical="center" wrapText="1" shrinkToFi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45"/>
  <sheetViews>
    <sheetView tabSelected="1" zoomScale="70" zoomScaleNormal="70" zoomScaleSheetLayoutView="70" workbookViewId="0">
      <selection activeCell="R1" sqref="R1"/>
    </sheetView>
  </sheetViews>
  <sheetFormatPr defaultColWidth="9.140625" defaultRowHeight="20.25" x14ac:dyDescent="0.25"/>
  <cols>
    <col min="1" max="1" width="95.7109375" style="1" customWidth="1"/>
    <col min="2" max="2" width="15" style="15" customWidth="1"/>
    <col min="3" max="3" width="18.7109375" style="15" customWidth="1"/>
    <col min="4" max="4" width="19" style="15" customWidth="1"/>
    <col min="5" max="5" width="18.5703125" style="1" customWidth="1"/>
    <col min="6" max="6" width="18.140625" style="1" customWidth="1"/>
    <col min="7" max="7" width="18.28515625" style="1" customWidth="1"/>
    <col min="8" max="8" width="17.7109375" style="1" customWidth="1"/>
    <col min="9" max="9" width="23.28515625" style="1" customWidth="1"/>
    <col min="10" max="10" width="13" style="1" bestFit="1" customWidth="1"/>
    <col min="11" max="11" width="14.85546875" style="1" bestFit="1" customWidth="1"/>
    <col min="12" max="12" width="9.140625" style="1"/>
    <col min="13" max="13" width="10.7109375" style="1" customWidth="1"/>
    <col min="14" max="16384" width="9.140625" style="1"/>
  </cols>
  <sheetData>
    <row r="1" spans="1:9" x14ac:dyDescent="0.25">
      <c r="F1" s="126" t="s">
        <v>227</v>
      </c>
      <c r="G1" s="126"/>
      <c r="H1" s="126"/>
    </row>
    <row r="2" spans="1:9" x14ac:dyDescent="0.25">
      <c r="F2" s="126" t="s">
        <v>211</v>
      </c>
      <c r="G2" s="126"/>
      <c r="H2" s="126"/>
    </row>
    <row r="3" spans="1:9" x14ac:dyDescent="0.25">
      <c r="F3" s="126" t="s">
        <v>209</v>
      </c>
      <c r="G3" s="126"/>
      <c r="H3" s="126"/>
    </row>
    <row r="4" spans="1:9" ht="23.25" customHeight="1" x14ac:dyDescent="0.25">
      <c r="F4" s="126" t="s">
        <v>210</v>
      </c>
      <c r="G4" s="126"/>
      <c r="H4" s="126"/>
    </row>
    <row r="5" spans="1:9" ht="23.25" customHeight="1" x14ac:dyDescent="0.25">
      <c r="F5" s="126" t="s">
        <v>212</v>
      </c>
      <c r="G5" s="126"/>
      <c r="H5" s="126"/>
    </row>
    <row r="6" spans="1:9" x14ac:dyDescent="0.25">
      <c r="F6" s="17"/>
      <c r="G6" s="17"/>
      <c r="H6" s="17"/>
    </row>
    <row r="7" spans="1:9" x14ac:dyDescent="0.3">
      <c r="A7" s="121" t="s">
        <v>219</v>
      </c>
      <c r="B7" s="109"/>
      <c r="D7" s="121" t="s">
        <v>221</v>
      </c>
    </row>
    <row r="8" spans="1:9" ht="28.5" customHeight="1" x14ac:dyDescent="0.3">
      <c r="A8" s="122" t="s">
        <v>224</v>
      </c>
      <c r="B8" s="109"/>
      <c r="D8" s="123" t="s">
        <v>222</v>
      </c>
    </row>
    <row r="9" spans="1:9" ht="28.5" customHeight="1" x14ac:dyDescent="0.3">
      <c r="A9" s="122" t="s">
        <v>226</v>
      </c>
      <c r="B9" s="109"/>
      <c r="D9" s="123" t="s">
        <v>225</v>
      </c>
    </row>
    <row r="10" spans="1:9" ht="29.25" customHeight="1" x14ac:dyDescent="0.25">
      <c r="A10" s="119" t="s">
        <v>220</v>
      </c>
      <c r="B10" s="109"/>
      <c r="D10" s="120" t="s">
        <v>223</v>
      </c>
    </row>
    <row r="11" spans="1:9" ht="21.75" customHeight="1" x14ac:dyDescent="0.25">
      <c r="B11" s="109"/>
      <c r="D11" s="109"/>
    </row>
    <row r="12" spans="1:9" ht="21.75" customHeight="1" x14ac:dyDescent="0.25">
      <c r="A12" s="1" t="s">
        <v>180</v>
      </c>
      <c r="B12" s="109"/>
      <c r="D12" s="1" t="s">
        <v>180</v>
      </c>
      <c r="E12" s="17"/>
      <c r="F12" s="17"/>
      <c r="G12" s="17"/>
      <c r="H12" s="17"/>
      <c r="I12" s="17"/>
    </row>
    <row r="13" spans="1:9" x14ac:dyDescent="0.25">
      <c r="A13" s="118"/>
      <c r="B13" s="109"/>
      <c r="G13" s="15"/>
      <c r="H13" s="15"/>
      <c r="I13" s="15"/>
    </row>
    <row r="14" spans="1:9" x14ac:dyDescent="0.25">
      <c r="D14" s="108" t="s">
        <v>182</v>
      </c>
      <c r="H14" s="2" t="s">
        <v>0</v>
      </c>
      <c r="I14" s="7" t="s">
        <v>20</v>
      </c>
    </row>
    <row r="15" spans="1:9" x14ac:dyDescent="0.25">
      <c r="A15" s="18"/>
      <c r="H15" s="2" t="s">
        <v>1</v>
      </c>
      <c r="I15" s="7"/>
    </row>
    <row r="16" spans="1:9" x14ac:dyDescent="0.25">
      <c r="H16" s="2" t="s">
        <v>2</v>
      </c>
      <c r="I16" s="7"/>
    </row>
    <row r="17" spans="1:9" x14ac:dyDescent="0.25">
      <c r="H17" s="2" t="s">
        <v>3</v>
      </c>
      <c r="I17" s="7"/>
    </row>
    <row r="18" spans="1:9" x14ac:dyDescent="0.25">
      <c r="H18" s="129" t="s">
        <v>4</v>
      </c>
      <c r="I18" s="130"/>
    </row>
    <row r="19" spans="1:9" x14ac:dyDescent="0.25">
      <c r="H19" s="15"/>
      <c r="I19" s="15"/>
    </row>
    <row r="22" spans="1:9" x14ac:dyDescent="0.25">
      <c r="B22" s="131"/>
      <c r="C22" s="131"/>
      <c r="D22" s="131"/>
      <c r="E22" s="131"/>
      <c r="H22" s="125" t="s">
        <v>5</v>
      </c>
      <c r="I22" s="125"/>
    </row>
    <row r="23" spans="1:9" ht="59.25" customHeight="1" x14ac:dyDescent="0.3">
      <c r="A23" s="16" t="s">
        <v>6</v>
      </c>
      <c r="B23" s="132" t="s">
        <v>155</v>
      </c>
      <c r="C23" s="132"/>
      <c r="D23" s="132"/>
      <c r="E23" s="132"/>
      <c r="F23" s="132"/>
      <c r="G23" s="132"/>
      <c r="H23" s="2" t="s">
        <v>7</v>
      </c>
      <c r="I23" s="3" t="s">
        <v>161</v>
      </c>
    </row>
    <row r="24" spans="1:9" x14ac:dyDescent="0.25">
      <c r="A24" s="4" t="s">
        <v>8</v>
      </c>
      <c r="B24" s="127" t="s">
        <v>156</v>
      </c>
      <c r="C24" s="127"/>
      <c r="D24" s="127"/>
      <c r="E24" s="127"/>
      <c r="F24" s="5"/>
      <c r="G24" s="6"/>
      <c r="H24" s="2" t="s">
        <v>9</v>
      </c>
      <c r="I24" s="7"/>
    </row>
    <row r="25" spans="1:9" x14ac:dyDescent="0.25">
      <c r="A25" s="4" t="s">
        <v>10</v>
      </c>
      <c r="B25" s="127" t="s">
        <v>157</v>
      </c>
      <c r="C25" s="127"/>
      <c r="D25" s="127"/>
      <c r="E25" s="127"/>
      <c r="F25" s="5"/>
      <c r="G25" s="6"/>
      <c r="H25" s="2" t="s">
        <v>11</v>
      </c>
      <c r="I25" s="7"/>
    </row>
    <row r="26" spans="1:9" x14ac:dyDescent="0.25">
      <c r="A26" s="4" t="s">
        <v>12</v>
      </c>
      <c r="B26" s="127" t="s">
        <v>158</v>
      </c>
      <c r="C26" s="127"/>
      <c r="D26" s="127"/>
      <c r="E26" s="127"/>
      <c r="F26" s="8"/>
      <c r="G26" s="9"/>
      <c r="H26" s="2" t="s">
        <v>13</v>
      </c>
      <c r="I26" s="7"/>
    </row>
    <row r="27" spans="1:9" x14ac:dyDescent="0.25">
      <c r="A27" s="4" t="s">
        <v>14</v>
      </c>
      <c r="B27" s="127" t="s">
        <v>159</v>
      </c>
      <c r="C27" s="127"/>
      <c r="D27" s="127"/>
      <c r="E27" s="127"/>
      <c r="F27" s="127"/>
      <c r="G27" s="128"/>
      <c r="H27" s="2" t="s">
        <v>15</v>
      </c>
      <c r="I27" s="7"/>
    </row>
    <row r="28" spans="1:9" x14ac:dyDescent="0.25">
      <c r="A28" s="4" t="s">
        <v>16</v>
      </c>
      <c r="B28" s="127" t="s">
        <v>160</v>
      </c>
      <c r="C28" s="127"/>
      <c r="D28" s="127"/>
      <c r="E28" s="127"/>
      <c r="F28" s="8"/>
      <c r="G28" s="10"/>
      <c r="H28" s="11" t="s">
        <v>17</v>
      </c>
      <c r="I28" s="12"/>
    </row>
    <row r="29" spans="1:9" x14ac:dyDescent="0.25">
      <c r="A29" s="4" t="s">
        <v>18</v>
      </c>
      <c r="B29" s="127" t="s">
        <v>164</v>
      </c>
      <c r="C29" s="127"/>
      <c r="D29" s="127"/>
      <c r="E29" s="127"/>
      <c r="F29" s="127" t="s">
        <v>19</v>
      </c>
      <c r="G29" s="142"/>
      <c r="H29" s="143"/>
      <c r="I29" s="13" t="s">
        <v>20</v>
      </c>
    </row>
    <row r="30" spans="1:9" x14ac:dyDescent="0.25">
      <c r="A30" s="4" t="s">
        <v>21</v>
      </c>
      <c r="B30" s="127" t="s">
        <v>163</v>
      </c>
      <c r="C30" s="127"/>
      <c r="D30" s="127"/>
      <c r="E30" s="127"/>
      <c r="F30" s="127" t="s">
        <v>22</v>
      </c>
      <c r="G30" s="142"/>
      <c r="H30" s="143"/>
      <c r="I30" s="14"/>
    </row>
    <row r="31" spans="1:9" ht="45" customHeight="1" x14ac:dyDescent="0.3">
      <c r="A31" s="4" t="s">
        <v>23</v>
      </c>
      <c r="B31" s="136" t="s">
        <v>162</v>
      </c>
      <c r="C31" s="136"/>
      <c r="D31" s="136"/>
      <c r="E31" s="137"/>
      <c r="F31" s="137"/>
      <c r="G31" s="137"/>
      <c r="H31" s="5"/>
      <c r="I31" s="6"/>
    </row>
    <row r="32" spans="1:9" x14ac:dyDescent="0.25">
      <c r="A32" s="4" t="s">
        <v>24</v>
      </c>
      <c r="B32" s="138"/>
      <c r="C32" s="138"/>
      <c r="D32" s="138"/>
      <c r="E32" s="138"/>
      <c r="F32" s="138"/>
      <c r="G32" s="138"/>
      <c r="H32" s="8"/>
      <c r="I32" s="9"/>
    </row>
    <row r="33" spans="1:51" ht="21" x14ac:dyDescent="0.25">
      <c r="A33" s="4" t="s">
        <v>25</v>
      </c>
      <c r="B33" s="139" t="s">
        <v>194</v>
      </c>
      <c r="C33" s="127"/>
      <c r="D33" s="127"/>
      <c r="E33" s="127"/>
      <c r="F33" s="140"/>
      <c r="G33" s="140"/>
      <c r="H33" s="5"/>
      <c r="I33" s="6"/>
    </row>
    <row r="36" spans="1:51" x14ac:dyDescent="0.25">
      <c r="A36" s="141" t="s">
        <v>198</v>
      </c>
      <c r="B36" s="141"/>
      <c r="C36" s="141"/>
      <c r="D36" s="141"/>
      <c r="E36" s="141"/>
      <c r="F36" s="141"/>
      <c r="G36" s="141"/>
      <c r="H36" s="141"/>
      <c r="I36" s="141"/>
    </row>
    <row r="37" spans="1:51" x14ac:dyDescent="0.25">
      <c r="A37" s="19"/>
      <c r="B37" s="20"/>
      <c r="C37" s="19"/>
      <c r="D37" s="19"/>
      <c r="E37" s="19"/>
      <c r="F37" s="19"/>
      <c r="G37" s="19"/>
      <c r="H37" s="19"/>
      <c r="I37" s="19" t="s">
        <v>26</v>
      </c>
    </row>
    <row r="38" spans="1:51" x14ac:dyDescent="0.25">
      <c r="A38" s="125" t="s">
        <v>27</v>
      </c>
      <c r="B38" s="124" t="s">
        <v>28</v>
      </c>
      <c r="C38" s="124" t="s">
        <v>29</v>
      </c>
      <c r="D38" s="124" t="s">
        <v>30</v>
      </c>
      <c r="E38" s="124" t="s">
        <v>31</v>
      </c>
      <c r="F38" s="124" t="s">
        <v>32</v>
      </c>
      <c r="G38" s="124"/>
      <c r="H38" s="124"/>
      <c r="I38" s="124"/>
    </row>
    <row r="39" spans="1:51" ht="60.75" customHeight="1" x14ac:dyDescent="0.25">
      <c r="A39" s="125"/>
      <c r="B39" s="124"/>
      <c r="C39" s="124"/>
      <c r="D39" s="124"/>
      <c r="E39" s="124"/>
      <c r="F39" s="21" t="s">
        <v>33</v>
      </c>
      <c r="G39" s="21" t="s">
        <v>34</v>
      </c>
      <c r="H39" s="21" t="s">
        <v>35</v>
      </c>
      <c r="I39" s="21" t="s">
        <v>36</v>
      </c>
    </row>
    <row r="40" spans="1:51" x14ac:dyDescent="0.25">
      <c r="A40" s="7">
        <v>1</v>
      </c>
      <c r="B40" s="13">
        <v>2</v>
      </c>
      <c r="C40" s="13">
        <v>3</v>
      </c>
      <c r="D40" s="13">
        <v>4</v>
      </c>
      <c r="E40" s="13">
        <v>5</v>
      </c>
      <c r="F40" s="13">
        <v>6</v>
      </c>
      <c r="G40" s="13">
        <v>7</v>
      </c>
      <c r="H40" s="13">
        <v>8</v>
      </c>
      <c r="I40" s="13">
        <v>9</v>
      </c>
    </row>
    <row r="41" spans="1:51" ht="33" customHeight="1" x14ac:dyDescent="0.25">
      <c r="A41" s="62" t="s">
        <v>37</v>
      </c>
      <c r="B41" s="53"/>
      <c r="C41" s="53"/>
      <c r="D41" s="53"/>
      <c r="E41" s="53"/>
      <c r="F41" s="53"/>
      <c r="G41" s="53"/>
      <c r="H41" s="53"/>
      <c r="I41" s="54"/>
    </row>
    <row r="42" spans="1:51" s="22" customFormat="1" ht="28.5" customHeight="1" x14ac:dyDescent="0.25">
      <c r="A42" s="62" t="s">
        <v>38</v>
      </c>
      <c r="B42" s="53"/>
      <c r="C42" s="53"/>
      <c r="D42" s="53"/>
      <c r="E42" s="53"/>
      <c r="F42" s="53"/>
      <c r="G42" s="53"/>
      <c r="H42" s="53"/>
      <c r="I42" s="54"/>
    </row>
    <row r="43" spans="1:51" s="22" customFormat="1" ht="28.5" customHeight="1" x14ac:dyDescent="0.25">
      <c r="A43" s="63" t="s">
        <v>39</v>
      </c>
      <c r="B43" s="23">
        <v>100</v>
      </c>
      <c r="C43" s="110">
        <v>15821.4</v>
      </c>
      <c r="D43" s="110">
        <v>20461.599999999999</v>
      </c>
      <c r="E43" s="110">
        <f>E44</f>
        <v>19900</v>
      </c>
      <c r="F43" s="110">
        <f t="shared" ref="F43:I43" si="0">F44</f>
        <v>5455</v>
      </c>
      <c r="G43" s="110">
        <f t="shared" si="0"/>
        <v>4915</v>
      </c>
      <c r="H43" s="110">
        <f>H44</f>
        <v>4730</v>
      </c>
      <c r="I43" s="110">
        <f t="shared" si="0"/>
        <v>4800</v>
      </c>
    </row>
    <row r="44" spans="1:51" s="22" customFormat="1" ht="40.5" x14ac:dyDescent="0.25">
      <c r="A44" s="64" t="s">
        <v>190</v>
      </c>
      <c r="B44" s="26">
        <v>101</v>
      </c>
      <c r="C44" s="111">
        <v>15821.4</v>
      </c>
      <c r="D44" s="111">
        <v>20461.599999999999</v>
      </c>
      <c r="E44" s="111">
        <f>F44+G44+H44+I44</f>
        <v>19900</v>
      </c>
      <c r="F44" s="111">
        <v>5455</v>
      </c>
      <c r="G44" s="111">
        <v>4915</v>
      </c>
      <c r="H44" s="111">
        <v>4730</v>
      </c>
      <c r="I44" s="111">
        <v>4800</v>
      </c>
    </row>
    <row r="45" spans="1:51" s="22" customFormat="1" ht="25.5" customHeight="1" x14ac:dyDescent="0.25">
      <c r="A45" s="64" t="s">
        <v>40</v>
      </c>
      <c r="B45" s="26">
        <v>103</v>
      </c>
      <c r="C45" s="111"/>
      <c r="D45" s="111"/>
      <c r="E45" s="111"/>
      <c r="F45" s="111"/>
      <c r="G45" s="111"/>
      <c r="H45" s="111"/>
      <c r="I45" s="111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51" s="25" customFormat="1" ht="30" customHeight="1" x14ac:dyDescent="0.25">
      <c r="A46" s="63" t="s">
        <v>41</v>
      </c>
      <c r="B46" s="23">
        <v>110</v>
      </c>
      <c r="C46" s="110">
        <v>960.4</v>
      </c>
      <c r="D46" s="110">
        <v>4947</v>
      </c>
      <c r="E46" s="110">
        <f>F46+G46+H46+I46</f>
        <v>4440</v>
      </c>
      <c r="F46" s="110">
        <v>1110</v>
      </c>
      <c r="G46" s="110">
        <v>1110</v>
      </c>
      <c r="H46" s="110">
        <v>1110</v>
      </c>
      <c r="I46" s="110">
        <v>1110</v>
      </c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</row>
    <row r="47" spans="1:51" s="22" customFormat="1" ht="81" x14ac:dyDescent="0.25">
      <c r="A47" s="64" t="s">
        <v>201</v>
      </c>
      <c r="B47" s="26">
        <v>111</v>
      </c>
      <c r="C47" s="111">
        <v>49.7</v>
      </c>
      <c r="D47" s="111"/>
      <c r="E47" s="111"/>
      <c r="F47" s="111"/>
      <c r="G47" s="111"/>
      <c r="H47" s="111"/>
      <c r="I47" s="111"/>
      <c r="J47" s="27"/>
    </row>
    <row r="48" spans="1:51" s="22" customFormat="1" ht="84.75" customHeight="1" x14ac:dyDescent="0.25">
      <c r="A48" s="64" t="s">
        <v>214</v>
      </c>
      <c r="B48" s="26">
        <v>112</v>
      </c>
      <c r="C48" s="111"/>
      <c r="D48" s="111"/>
      <c r="E48" s="111"/>
      <c r="F48" s="111"/>
      <c r="G48" s="111"/>
      <c r="H48" s="111"/>
      <c r="I48" s="111"/>
    </row>
    <row r="49" spans="1:51" s="24" customFormat="1" ht="60.75" x14ac:dyDescent="0.25">
      <c r="A49" s="63" t="s">
        <v>200</v>
      </c>
      <c r="B49" s="23">
        <v>113</v>
      </c>
      <c r="C49" s="110">
        <v>812.8</v>
      </c>
      <c r="D49" s="110"/>
      <c r="E49" s="110"/>
      <c r="F49" s="110"/>
      <c r="G49" s="110"/>
      <c r="H49" s="110"/>
      <c r="I49" s="110"/>
      <c r="J49" s="28"/>
    </row>
    <row r="50" spans="1:51" s="22" customFormat="1" ht="125.25" customHeight="1" x14ac:dyDescent="0.25">
      <c r="A50" s="64" t="s">
        <v>213</v>
      </c>
      <c r="B50" s="26">
        <v>114</v>
      </c>
      <c r="C50" s="111">
        <v>87.6</v>
      </c>
      <c r="D50" s="111"/>
      <c r="E50" s="111"/>
      <c r="F50" s="111"/>
      <c r="G50" s="111"/>
      <c r="H50" s="111"/>
      <c r="I50" s="111"/>
    </row>
    <row r="51" spans="1:51" s="22" customFormat="1" ht="42.75" customHeight="1" x14ac:dyDescent="0.25">
      <c r="A51" s="64" t="s">
        <v>216</v>
      </c>
      <c r="B51" s="26">
        <v>115</v>
      </c>
      <c r="C51" s="111">
        <v>10.3</v>
      </c>
      <c r="D51" s="111"/>
      <c r="E51" s="111"/>
      <c r="F51" s="111"/>
      <c r="G51" s="111"/>
      <c r="H51" s="111"/>
      <c r="I51" s="111"/>
    </row>
    <row r="52" spans="1:51" s="29" customFormat="1" ht="41.25" customHeight="1" x14ac:dyDescent="0.25">
      <c r="A52" s="63" t="s">
        <v>188</v>
      </c>
      <c r="B52" s="23">
        <v>116</v>
      </c>
      <c r="C52" s="110"/>
      <c r="D52" s="110">
        <v>4947</v>
      </c>
      <c r="E52" s="110">
        <f>E46</f>
        <v>4440</v>
      </c>
      <c r="F52" s="110">
        <f t="shared" ref="F52:I52" si="1">F46</f>
        <v>1110</v>
      </c>
      <c r="G52" s="110">
        <f t="shared" si="1"/>
        <v>1110</v>
      </c>
      <c r="H52" s="110">
        <f t="shared" si="1"/>
        <v>1110</v>
      </c>
      <c r="I52" s="110">
        <f t="shared" si="1"/>
        <v>1110</v>
      </c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</row>
    <row r="53" spans="1:51" s="22" customFormat="1" ht="25.5" customHeight="1" x14ac:dyDescent="0.25">
      <c r="A53" s="63" t="s">
        <v>42</v>
      </c>
      <c r="B53" s="23">
        <v>130</v>
      </c>
      <c r="C53" s="110">
        <v>7510.2</v>
      </c>
      <c r="D53" s="110">
        <f>D54+D55+D56+D58+D59</f>
        <v>2353.8000000000002</v>
      </c>
      <c r="E53" s="110">
        <f>E54+E55+E56+E57+E58+E59</f>
        <v>2364</v>
      </c>
      <c r="F53" s="110">
        <f t="shared" ref="F53:I53" si="2">F54+F55+F56+F57+F58+F59</f>
        <v>593.5</v>
      </c>
      <c r="G53" s="110">
        <f t="shared" si="2"/>
        <v>588.5</v>
      </c>
      <c r="H53" s="110">
        <f t="shared" si="2"/>
        <v>588.5</v>
      </c>
      <c r="I53" s="110">
        <f t="shared" si="2"/>
        <v>593.5</v>
      </c>
    </row>
    <row r="54" spans="1:51" s="22" customFormat="1" x14ac:dyDescent="0.25">
      <c r="A54" s="65" t="s">
        <v>43</v>
      </c>
      <c r="B54" s="26"/>
      <c r="C54" s="111">
        <v>108.2</v>
      </c>
      <c r="D54" s="111">
        <v>120</v>
      </c>
      <c r="E54" s="111">
        <f>F54+G54+H54+I54</f>
        <v>100</v>
      </c>
      <c r="F54" s="111">
        <v>25</v>
      </c>
      <c r="G54" s="111">
        <v>25</v>
      </c>
      <c r="H54" s="111">
        <v>25</v>
      </c>
      <c r="I54" s="111">
        <v>25</v>
      </c>
    </row>
    <row r="55" spans="1:51" s="22" customFormat="1" x14ac:dyDescent="0.25">
      <c r="A55" s="65" t="s">
        <v>44</v>
      </c>
      <c r="B55" s="26">
        <v>131</v>
      </c>
      <c r="C55" s="111">
        <v>33.299999999999997</v>
      </c>
      <c r="D55" s="111">
        <v>35.799999999999997</v>
      </c>
      <c r="E55" s="111">
        <f t="shared" ref="E55:E59" si="3">F55+G55+H55+I55</f>
        <v>14</v>
      </c>
      <c r="F55" s="111">
        <v>3.5</v>
      </c>
      <c r="G55" s="111">
        <v>3.5</v>
      </c>
      <c r="H55" s="111">
        <v>3.5</v>
      </c>
      <c r="I55" s="111">
        <v>3.5</v>
      </c>
    </row>
    <row r="56" spans="1:51" s="22" customFormat="1" x14ac:dyDescent="0.25">
      <c r="A56" s="65" t="s">
        <v>45</v>
      </c>
      <c r="B56" s="26">
        <v>132</v>
      </c>
      <c r="C56" s="111">
        <v>40.6</v>
      </c>
      <c r="D56" s="111">
        <v>48</v>
      </c>
      <c r="E56" s="111">
        <f t="shared" si="3"/>
        <v>50</v>
      </c>
      <c r="F56" s="111">
        <v>15</v>
      </c>
      <c r="G56" s="111">
        <v>10</v>
      </c>
      <c r="H56" s="111">
        <v>10</v>
      </c>
      <c r="I56" s="111">
        <v>15</v>
      </c>
    </row>
    <row r="57" spans="1:51" s="22" customFormat="1" x14ac:dyDescent="0.25">
      <c r="A57" s="65" t="s">
        <v>46</v>
      </c>
      <c r="B57" s="26">
        <v>133</v>
      </c>
      <c r="C57" s="111"/>
      <c r="D57" s="111"/>
      <c r="E57" s="111">
        <f t="shared" si="3"/>
        <v>0</v>
      </c>
      <c r="F57" s="111"/>
      <c r="G57" s="111"/>
      <c r="H57" s="111"/>
      <c r="I57" s="111"/>
    </row>
    <row r="58" spans="1:51" s="22" customFormat="1" x14ac:dyDescent="0.25">
      <c r="A58" s="65" t="s">
        <v>47</v>
      </c>
      <c r="B58" s="7">
        <v>134</v>
      </c>
      <c r="C58" s="111">
        <v>294.60000000000002</v>
      </c>
      <c r="D58" s="111">
        <v>50</v>
      </c>
      <c r="E58" s="111">
        <f t="shared" si="3"/>
        <v>100</v>
      </c>
      <c r="F58" s="111">
        <v>25</v>
      </c>
      <c r="G58" s="111">
        <v>25</v>
      </c>
      <c r="H58" s="111">
        <v>25</v>
      </c>
      <c r="I58" s="111">
        <v>25</v>
      </c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</row>
    <row r="59" spans="1:51" s="29" customFormat="1" ht="42" customHeight="1" x14ac:dyDescent="0.25">
      <c r="A59" s="66" t="s">
        <v>48</v>
      </c>
      <c r="B59" s="30">
        <v>135</v>
      </c>
      <c r="C59" s="110">
        <v>6908.2</v>
      </c>
      <c r="D59" s="110">
        <v>2100</v>
      </c>
      <c r="E59" s="111">
        <f t="shared" si="3"/>
        <v>2100</v>
      </c>
      <c r="F59" s="110">
        <v>525</v>
      </c>
      <c r="G59" s="110">
        <v>525</v>
      </c>
      <c r="H59" s="110">
        <v>525</v>
      </c>
      <c r="I59" s="110">
        <v>525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</row>
    <row r="60" spans="1:51" s="22" customFormat="1" ht="60" customHeight="1" x14ac:dyDescent="0.25">
      <c r="A60" s="65" t="s">
        <v>49</v>
      </c>
      <c r="B60" s="7">
        <v>150</v>
      </c>
      <c r="C60" s="111"/>
      <c r="D60" s="111"/>
      <c r="E60" s="111">
        <f t="shared" ref="E60" si="4">F60+G60+H60+I60</f>
        <v>0</v>
      </c>
      <c r="F60" s="111"/>
      <c r="G60" s="111"/>
      <c r="H60" s="111"/>
      <c r="I60" s="111"/>
    </row>
    <row r="61" spans="1:51" s="24" customFormat="1" ht="40.5" x14ac:dyDescent="0.25">
      <c r="A61" s="63" t="s">
        <v>50</v>
      </c>
      <c r="B61" s="30">
        <v>160</v>
      </c>
      <c r="C61" s="110">
        <v>125.3</v>
      </c>
      <c r="D61" s="110"/>
      <c r="E61" s="110"/>
      <c r="F61" s="112"/>
      <c r="G61" s="112"/>
      <c r="H61" s="112"/>
      <c r="I61" s="112"/>
    </row>
    <row r="62" spans="1:51" s="24" customFormat="1" ht="23.25" customHeight="1" x14ac:dyDescent="0.25">
      <c r="A62" s="63" t="s">
        <v>202</v>
      </c>
      <c r="B62" s="30"/>
      <c r="C62" s="110">
        <v>510.2</v>
      </c>
      <c r="D62" s="110"/>
      <c r="E62" s="110"/>
      <c r="F62" s="112"/>
      <c r="G62" s="112"/>
      <c r="H62" s="112"/>
      <c r="I62" s="112"/>
    </row>
    <row r="63" spans="1:51" s="22" customFormat="1" ht="24.75" customHeight="1" x14ac:dyDescent="0.25">
      <c r="A63" s="67" t="s">
        <v>186</v>
      </c>
      <c r="B63" s="37"/>
      <c r="C63" s="113">
        <f>C43+C46+C53+C62</f>
        <v>24802.2</v>
      </c>
      <c r="D63" s="113">
        <f t="shared" ref="D63" si="5">D53+D46+D44</f>
        <v>27762.399999999998</v>
      </c>
      <c r="E63" s="113">
        <f>E53+E46+E44</f>
        <v>26704</v>
      </c>
      <c r="F63" s="113">
        <f t="shared" ref="F63:I63" si="6">F53+F46+F44</f>
        <v>7158.5</v>
      </c>
      <c r="G63" s="113">
        <f t="shared" si="6"/>
        <v>6613.5</v>
      </c>
      <c r="H63" s="113">
        <f t="shared" si="6"/>
        <v>6428.5</v>
      </c>
      <c r="I63" s="113">
        <f t="shared" si="6"/>
        <v>6503.5</v>
      </c>
    </row>
    <row r="64" spans="1:51" s="31" customFormat="1" ht="31.5" customHeight="1" x14ac:dyDescent="0.25">
      <c r="A64" s="67" t="s">
        <v>184</v>
      </c>
      <c r="B64" s="52"/>
      <c r="C64" s="113">
        <f>C65+C66+C67+C68+C70+C71+C72+C73+C75</f>
        <v>13413.1</v>
      </c>
      <c r="D64" s="113">
        <f>D65+D66+D67+D68+D70+D71+D73+D74+D75</f>
        <v>20461.599999999999</v>
      </c>
      <c r="E64" s="113">
        <f>E65+E66+E67+E68+E69+E70+E71+E73+E74+E75</f>
        <v>19500</v>
      </c>
      <c r="F64" s="113">
        <f t="shared" ref="F64:I64" si="7">F65+F66+F67+F68+F69+F70+F71+F73+F74+F75</f>
        <v>5455</v>
      </c>
      <c r="G64" s="113">
        <f t="shared" si="7"/>
        <v>4915</v>
      </c>
      <c r="H64" s="113">
        <f t="shared" si="7"/>
        <v>4615</v>
      </c>
      <c r="I64" s="113">
        <f t="shared" si="7"/>
        <v>4515</v>
      </c>
    </row>
    <row r="65" spans="1:52" s="32" customFormat="1" x14ac:dyDescent="0.25">
      <c r="A65" s="63" t="s">
        <v>51</v>
      </c>
      <c r="B65" s="30">
        <v>200</v>
      </c>
      <c r="C65" s="110">
        <v>9774.1</v>
      </c>
      <c r="D65" s="110">
        <v>12900</v>
      </c>
      <c r="E65" s="110">
        <f>F65+G65+H65+I65</f>
        <v>13000</v>
      </c>
      <c r="F65" s="112">
        <v>3500</v>
      </c>
      <c r="G65" s="112">
        <v>3200</v>
      </c>
      <c r="H65" s="112">
        <v>3200</v>
      </c>
      <c r="I65" s="112">
        <v>3100</v>
      </c>
    </row>
    <row r="66" spans="1:52" s="32" customFormat="1" x14ac:dyDescent="0.25">
      <c r="A66" s="63" t="s">
        <v>52</v>
      </c>
      <c r="B66" s="30">
        <v>210</v>
      </c>
      <c r="C66" s="110">
        <v>2231.5</v>
      </c>
      <c r="D66" s="110">
        <v>3900</v>
      </c>
      <c r="E66" s="111">
        <f t="shared" ref="E66:E75" si="8">F66+G66+H66+I66</f>
        <v>3100</v>
      </c>
      <c r="F66" s="112">
        <v>900</v>
      </c>
      <c r="G66" s="112">
        <v>700</v>
      </c>
      <c r="H66" s="112">
        <v>750</v>
      </c>
      <c r="I66" s="112">
        <v>750</v>
      </c>
      <c r="J66" s="33"/>
      <c r="K66" s="34"/>
    </row>
    <row r="67" spans="1:52" s="31" customFormat="1" x14ac:dyDescent="0.25">
      <c r="A67" s="64" t="s">
        <v>53</v>
      </c>
      <c r="B67" s="7">
        <v>220</v>
      </c>
      <c r="C67" s="111">
        <v>327.3</v>
      </c>
      <c r="D67" s="111">
        <v>760</v>
      </c>
      <c r="E67" s="111">
        <f t="shared" si="8"/>
        <v>770</v>
      </c>
      <c r="F67" s="114">
        <v>200</v>
      </c>
      <c r="G67" s="114">
        <v>190</v>
      </c>
      <c r="H67" s="114">
        <v>190</v>
      </c>
      <c r="I67" s="114">
        <v>190</v>
      </c>
    </row>
    <row r="68" spans="1:52" s="31" customFormat="1" x14ac:dyDescent="0.25">
      <c r="A68" s="64" t="s">
        <v>54</v>
      </c>
      <c r="B68" s="7">
        <v>230</v>
      </c>
      <c r="C68" s="111">
        <v>450.7</v>
      </c>
      <c r="D68" s="111">
        <v>720</v>
      </c>
      <c r="E68" s="111">
        <f t="shared" si="8"/>
        <v>720</v>
      </c>
      <c r="F68" s="114">
        <v>180</v>
      </c>
      <c r="G68" s="114">
        <v>180</v>
      </c>
      <c r="H68" s="114">
        <v>180</v>
      </c>
      <c r="I68" s="114">
        <v>180</v>
      </c>
    </row>
    <row r="69" spans="1:52" s="31" customFormat="1" x14ac:dyDescent="0.25">
      <c r="A69" s="64" t="s">
        <v>55</v>
      </c>
      <c r="B69" s="7">
        <v>240</v>
      </c>
      <c r="C69" s="111"/>
      <c r="D69" s="111"/>
      <c r="E69" s="111">
        <f t="shared" si="8"/>
        <v>0</v>
      </c>
      <c r="F69" s="114">
        <v>0</v>
      </c>
      <c r="G69" s="114">
        <v>0</v>
      </c>
      <c r="H69" s="114">
        <v>0</v>
      </c>
      <c r="I69" s="114">
        <v>0</v>
      </c>
    </row>
    <row r="70" spans="1:52" s="31" customFormat="1" x14ac:dyDescent="0.25">
      <c r="A70" s="64" t="s">
        <v>56</v>
      </c>
      <c r="B70" s="7">
        <v>250</v>
      </c>
      <c r="C70" s="111">
        <v>231.5</v>
      </c>
      <c r="D70" s="111">
        <v>480</v>
      </c>
      <c r="E70" s="111">
        <f t="shared" si="8"/>
        <v>480</v>
      </c>
      <c r="F70" s="111">
        <v>120</v>
      </c>
      <c r="G70" s="111">
        <v>120</v>
      </c>
      <c r="H70" s="111">
        <v>120</v>
      </c>
      <c r="I70" s="111">
        <v>120</v>
      </c>
    </row>
    <row r="71" spans="1:52" s="31" customFormat="1" x14ac:dyDescent="0.25">
      <c r="A71" s="64" t="s">
        <v>57</v>
      </c>
      <c r="B71" s="7">
        <v>260</v>
      </c>
      <c r="C71" s="111">
        <v>20.3</v>
      </c>
      <c r="D71" s="111">
        <v>200.1</v>
      </c>
      <c r="E71" s="111">
        <f t="shared" si="8"/>
        <v>200</v>
      </c>
      <c r="F71" s="114">
        <v>50</v>
      </c>
      <c r="G71" s="114">
        <v>50</v>
      </c>
      <c r="H71" s="114">
        <v>50</v>
      </c>
      <c r="I71" s="114">
        <v>50</v>
      </c>
    </row>
    <row r="72" spans="1:52" s="31" customFormat="1" ht="39" customHeight="1" x14ac:dyDescent="0.25">
      <c r="A72" s="64" t="s">
        <v>203</v>
      </c>
      <c r="B72" s="7"/>
      <c r="C72" s="111">
        <v>125.3</v>
      </c>
      <c r="D72" s="111"/>
      <c r="E72" s="111"/>
      <c r="F72" s="114"/>
      <c r="G72" s="114"/>
      <c r="H72" s="114"/>
      <c r="I72" s="114"/>
    </row>
    <row r="73" spans="1:52" s="31" customFormat="1" ht="27.75" customHeight="1" x14ac:dyDescent="0.25">
      <c r="A73" s="64" t="s">
        <v>58</v>
      </c>
      <c r="B73" s="7">
        <v>262</v>
      </c>
      <c r="C73" s="111">
        <v>14.2</v>
      </c>
      <c r="D73" s="111">
        <v>129</v>
      </c>
      <c r="E73" s="111">
        <f t="shared" si="8"/>
        <v>130</v>
      </c>
      <c r="F73" s="114">
        <v>55</v>
      </c>
      <c r="G73" s="114">
        <v>25</v>
      </c>
      <c r="H73" s="114">
        <v>25</v>
      </c>
      <c r="I73" s="114">
        <v>25</v>
      </c>
    </row>
    <row r="74" spans="1:52" s="31" customFormat="1" x14ac:dyDescent="0.25">
      <c r="A74" s="64" t="s">
        <v>59</v>
      </c>
      <c r="B74" s="7">
        <v>263</v>
      </c>
      <c r="C74" s="111"/>
      <c r="D74" s="111">
        <v>862.5</v>
      </c>
      <c r="E74" s="111">
        <f>F74+G74+H74+I74</f>
        <v>700</v>
      </c>
      <c r="F74" s="114">
        <v>350</v>
      </c>
      <c r="G74" s="114">
        <v>350</v>
      </c>
      <c r="H74" s="114">
        <v>0</v>
      </c>
      <c r="I74" s="114">
        <v>0</v>
      </c>
    </row>
    <row r="75" spans="1:52" s="31" customFormat="1" ht="40.5" x14ac:dyDescent="0.25">
      <c r="A75" s="64" t="s">
        <v>217</v>
      </c>
      <c r="B75" s="7">
        <v>264</v>
      </c>
      <c r="C75" s="111">
        <v>238.2</v>
      </c>
      <c r="D75" s="111">
        <v>510</v>
      </c>
      <c r="E75" s="111">
        <f t="shared" si="8"/>
        <v>400</v>
      </c>
      <c r="F75" s="114">
        <v>100</v>
      </c>
      <c r="G75" s="114">
        <v>100</v>
      </c>
      <c r="H75" s="114">
        <v>100</v>
      </c>
      <c r="I75" s="114">
        <v>100</v>
      </c>
    </row>
    <row r="76" spans="1:52" s="57" customFormat="1" ht="30" customHeight="1" x14ac:dyDescent="0.25">
      <c r="A76" s="68" t="s">
        <v>60</v>
      </c>
      <c r="B76" s="55">
        <v>270</v>
      </c>
      <c r="C76" s="115">
        <v>960.4</v>
      </c>
      <c r="D76" s="115">
        <v>4947</v>
      </c>
      <c r="E76" s="115">
        <f>E82</f>
        <v>4440</v>
      </c>
      <c r="F76" s="115">
        <f t="shared" ref="F76:I76" si="9">F82</f>
        <v>1110</v>
      </c>
      <c r="G76" s="115">
        <f t="shared" si="9"/>
        <v>1110</v>
      </c>
      <c r="H76" s="115">
        <f t="shared" si="9"/>
        <v>1110</v>
      </c>
      <c r="I76" s="115">
        <f t="shared" si="9"/>
        <v>1110</v>
      </c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</row>
    <row r="77" spans="1:52" s="31" customFormat="1" ht="81" x14ac:dyDescent="0.25">
      <c r="A77" s="64" t="s">
        <v>165</v>
      </c>
      <c r="B77" s="7">
        <v>271</v>
      </c>
      <c r="C77" s="111">
        <v>49.7</v>
      </c>
      <c r="D77" s="111"/>
      <c r="E77" s="111"/>
      <c r="F77" s="111"/>
      <c r="G77" s="111"/>
      <c r="H77" s="111"/>
      <c r="I77" s="111"/>
    </row>
    <row r="78" spans="1:52" s="31" customFormat="1" ht="84" customHeight="1" x14ac:dyDescent="0.25">
      <c r="A78" s="64" t="s">
        <v>166</v>
      </c>
      <c r="B78" s="7">
        <v>272</v>
      </c>
      <c r="C78" s="111"/>
      <c r="D78" s="111"/>
      <c r="E78" s="111"/>
      <c r="F78" s="114"/>
      <c r="G78" s="114"/>
      <c r="H78" s="114"/>
      <c r="I78" s="114"/>
    </row>
    <row r="79" spans="1:52" s="32" customFormat="1" ht="60.75" x14ac:dyDescent="0.25">
      <c r="A79" s="63" t="s">
        <v>187</v>
      </c>
      <c r="B79" s="30">
        <v>273</v>
      </c>
      <c r="C79" s="110">
        <v>812.8</v>
      </c>
      <c r="D79" s="110"/>
      <c r="E79" s="110"/>
      <c r="F79" s="112"/>
      <c r="G79" s="112"/>
      <c r="H79" s="112"/>
      <c r="I79" s="112"/>
    </row>
    <row r="80" spans="1:52" s="31" customFormat="1" ht="123.75" customHeight="1" x14ac:dyDescent="0.25">
      <c r="A80" s="64" t="s">
        <v>167</v>
      </c>
      <c r="B80" s="7">
        <v>274</v>
      </c>
      <c r="C80" s="111">
        <v>87.6</v>
      </c>
      <c r="D80" s="111"/>
      <c r="E80" s="111"/>
      <c r="F80" s="114"/>
      <c r="G80" s="114"/>
      <c r="H80" s="114"/>
      <c r="I80" s="114"/>
    </row>
    <row r="81" spans="1:51" s="31" customFormat="1" ht="65.25" customHeight="1" x14ac:dyDescent="0.25">
      <c r="A81" s="64" t="s">
        <v>168</v>
      </c>
      <c r="B81" s="7">
        <v>275</v>
      </c>
      <c r="C81" s="111">
        <v>10.3</v>
      </c>
      <c r="D81" s="111"/>
      <c r="E81" s="111"/>
      <c r="F81" s="114"/>
      <c r="G81" s="114"/>
      <c r="H81" s="114"/>
      <c r="I81" s="114"/>
      <c r="J81" s="31" t="s">
        <v>185</v>
      </c>
    </row>
    <row r="82" spans="1:51" s="35" customFormat="1" ht="44.25" customHeight="1" x14ac:dyDescent="0.25">
      <c r="A82" s="63" t="s">
        <v>188</v>
      </c>
      <c r="B82" s="23">
        <v>275</v>
      </c>
      <c r="C82" s="110"/>
      <c r="D82" s="110">
        <v>4947</v>
      </c>
      <c r="E82" s="110">
        <f>E46</f>
        <v>4440</v>
      </c>
      <c r="F82" s="110">
        <f>F46</f>
        <v>1110</v>
      </c>
      <c r="G82" s="110">
        <f>G46</f>
        <v>1110</v>
      </c>
      <c r="H82" s="110">
        <f>H46</f>
        <v>1110</v>
      </c>
      <c r="I82" s="110">
        <f>I46</f>
        <v>1110</v>
      </c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</row>
    <row r="83" spans="1:51" s="31" customFormat="1" x14ac:dyDescent="0.25">
      <c r="A83" s="64" t="s">
        <v>61</v>
      </c>
      <c r="B83" s="7">
        <v>300</v>
      </c>
      <c r="C83" s="111"/>
      <c r="D83" s="111"/>
      <c r="E83" s="111"/>
      <c r="F83" s="111"/>
      <c r="G83" s="111"/>
      <c r="H83" s="111"/>
      <c r="I83" s="111"/>
    </row>
    <row r="84" spans="1:51" s="32" customFormat="1" x14ac:dyDescent="0.25">
      <c r="A84" s="63" t="s">
        <v>62</v>
      </c>
      <c r="B84" s="30">
        <v>310</v>
      </c>
      <c r="C84" s="110"/>
      <c r="D84" s="110">
        <v>400</v>
      </c>
      <c r="E84" s="111">
        <v>400</v>
      </c>
      <c r="F84" s="110"/>
      <c r="G84" s="110"/>
      <c r="H84" s="110"/>
      <c r="I84" s="110">
        <v>400</v>
      </c>
    </row>
    <row r="85" spans="1:51" s="56" customFormat="1" ht="27" customHeight="1" x14ac:dyDescent="0.25">
      <c r="A85" s="68" t="s">
        <v>205</v>
      </c>
      <c r="B85" s="55"/>
      <c r="C85" s="115">
        <f>C86+C87+C88+C89</f>
        <v>358.4</v>
      </c>
      <c r="D85" s="115"/>
      <c r="E85" s="113"/>
      <c r="F85" s="115"/>
      <c r="G85" s="115"/>
      <c r="H85" s="115"/>
      <c r="I85" s="115"/>
    </row>
    <row r="86" spans="1:51" s="32" customFormat="1" x14ac:dyDescent="0.25">
      <c r="A86" s="63" t="s">
        <v>206</v>
      </c>
      <c r="B86" s="30"/>
      <c r="C86" s="110">
        <v>301.89999999999998</v>
      </c>
      <c r="D86" s="110"/>
      <c r="E86" s="111"/>
      <c r="F86" s="110"/>
      <c r="G86" s="110"/>
      <c r="H86" s="110"/>
      <c r="I86" s="110"/>
    </row>
    <row r="87" spans="1:51" s="32" customFormat="1" x14ac:dyDescent="0.25">
      <c r="A87" s="63" t="s">
        <v>61</v>
      </c>
      <c r="B87" s="30"/>
      <c r="C87" s="110">
        <v>6.5</v>
      </c>
      <c r="D87" s="110"/>
      <c r="E87" s="111"/>
      <c r="F87" s="110"/>
      <c r="G87" s="110"/>
      <c r="H87" s="110"/>
      <c r="I87" s="110"/>
    </row>
    <row r="88" spans="1:51" s="32" customFormat="1" x14ac:dyDescent="0.25">
      <c r="A88" s="63" t="s">
        <v>54</v>
      </c>
      <c r="B88" s="30"/>
      <c r="C88" s="110">
        <v>50</v>
      </c>
      <c r="D88" s="110"/>
      <c r="E88" s="111"/>
      <c r="F88" s="110"/>
      <c r="G88" s="110"/>
      <c r="H88" s="110"/>
      <c r="I88" s="110"/>
    </row>
    <row r="89" spans="1:51" s="32" customFormat="1" x14ac:dyDescent="0.25">
      <c r="A89" s="63" t="s">
        <v>207</v>
      </c>
      <c r="B89" s="30"/>
      <c r="C89" s="110"/>
      <c r="D89" s="110"/>
      <c r="E89" s="111"/>
      <c r="F89" s="110"/>
      <c r="G89" s="110"/>
      <c r="H89" s="110"/>
      <c r="I89" s="110"/>
    </row>
    <row r="90" spans="1:51" s="32" customFormat="1" x14ac:dyDescent="0.25">
      <c r="A90" s="63" t="s">
        <v>62</v>
      </c>
      <c r="B90" s="30"/>
      <c r="C90" s="110">
        <v>471.9</v>
      </c>
      <c r="D90" s="110"/>
      <c r="E90" s="111"/>
      <c r="F90" s="110"/>
      <c r="G90" s="110"/>
      <c r="H90" s="110"/>
      <c r="I90" s="110"/>
    </row>
    <row r="91" spans="1:51" s="59" customFormat="1" ht="40.5" x14ac:dyDescent="0.25">
      <c r="A91" s="67" t="s">
        <v>191</v>
      </c>
      <c r="B91" s="58">
        <v>320</v>
      </c>
      <c r="C91" s="113">
        <v>7399.3</v>
      </c>
      <c r="D91" s="113">
        <f>D92+D93+D94</f>
        <v>2353.8000000000002</v>
      </c>
      <c r="E91" s="113">
        <f>E53</f>
        <v>2364</v>
      </c>
      <c r="F91" s="113">
        <f t="shared" ref="F91:I91" si="10">F53</f>
        <v>593.5</v>
      </c>
      <c r="G91" s="113">
        <f t="shared" si="10"/>
        <v>588.5</v>
      </c>
      <c r="H91" s="113">
        <f t="shared" si="10"/>
        <v>588.5</v>
      </c>
      <c r="I91" s="113">
        <f t="shared" si="10"/>
        <v>593.5</v>
      </c>
    </row>
    <row r="92" spans="1:51" s="31" customFormat="1" ht="39.75" customHeight="1" x14ac:dyDescent="0.25">
      <c r="A92" s="64" t="s">
        <v>215</v>
      </c>
      <c r="B92" s="7">
        <v>321</v>
      </c>
      <c r="C92" s="111"/>
      <c r="D92" s="111">
        <v>205.8</v>
      </c>
      <c r="E92" s="111">
        <f>E91-E93-E94</f>
        <v>214</v>
      </c>
      <c r="F92" s="111">
        <f t="shared" ref="F92:I92" si="11">F91-F93-F94</f>
        <v>53.5</v>
      </c>
      <c r="G92" s="111">
        <f t="shared" si="11"/>
        <v>53.5</v>
      </c>
      <c r="H92" s="111">
        <f t="shared" si="11"/>
        <v>53.5</v>
      </c>
      <c r="I92" s="111">
        <f t="shared" si="11"/>
        <v>53.5</v>
      </c>
    </row>
    <row r="93" spans="1:51" s="36" customFormat="1" ht="23.25" customHeight="1" x14ac:dyDescent="0.25">
      <c r="A93" s="66" t="s">
        <v>208</v>
      </c>
      <c r="B93" s="30">
        <v>322</v>
      </c>
      <c r="C93" s="110">
        <v>7358.7</v>
      </c>
      <c r="D93" s="110">
        <v>2100</v>
      </c>
      <c r="E93" s="110">
        <f>E59</f>
        <v>2100</v>
      </c>
      <c r="F93" s="110">
        <f t="shared" ref="F93:I93" si="12">F59</f>
        <v>525</v>
      </c>
      <c r="G93" s="110">
        <f t="shared" si="12"/>
        <v>525</v>
      </c>
      <c r="H93" s="110">
        <f t="shared" si="12"/>
        <v>525</v>
      </c>
      <c r="I93" s="110">
        <f t="shared" si="12"/>
        <v>525</v>
      </c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</row>
    <row r="94" spans="1:51" s="36" customFormat="1" ht="23.25" customHeight="1" x14ac:dyDescent="0.25">
      <c r="A94" s="66" t="s">
        <v>63</v>
      </c>
      <c r="B94" s="23">
        <v>323</v>
      </c>
      <c r="C94" s="110">
        <v>40.6</v>
      </c>
      <c r="D94" s="110">
        <v>48</v>
      </c>
      <c r="E94" s="110">
        <f>E56</f>
        <v>50</v>
      </c>
      <c r="F94" s="110">
        <f t="shared" ref="F94:I94" si="13">F56</f>
        <v>15</v>
      </c>
      <c r="G94" s="110">
        <f t="shared" si="13"/>
        <v>10</v>
      </c>
      <c r="H94" s="110">
        <f t="shared" si="13"/>
        <v>10</v>
      </c>
      <c r="I94" s="110">
        <f t="shared" si="13"/>
        <v>15</v>
      </c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</row>
    <row r="95" spans="1:51" s="59" customFormat="1" ht="23.25" customHeight="1" x14ac:dyDescent="0.25">
      <c r="A95" s="67" t="s">
        <v>64</v>
      </c>
      <c r="B95" s="58">
        <v>330</v>
      </c>
      <c r="C95" s="113">
        <f>C64+C76+C85+C90+C91</f>
        <v>22603.1</v>
      </c>
      <c r="D95" s="113">
        <f>D91+D76+D64</f>
        <v>27762.399999999998</v>
      </c>
      <c r="E95" s="113">
        <f>E84+E91+E82+E64</f>
        <v>26704</v>
      </c>
      <c r="F95" s="113">
        <f t="shared" ref="F95:I95" si="14">F84+F91+F82+F64</f>
        <v>7158.5</v>
      </c>
      <c r="G95" s="113">
        <f t="shared" si="14"/>
        <v>6613.5</v>
      </c>
      <c r="H95" s="113">
        <f t="shared" si="14"/>
        <v>6313.5</v>
      </c>
      <c r="I95" s="113">
        <f t="shared" si="14"/>
        <v>6618.5</v>
      </c>
    </row>
    <row r="96" spans="1:51" s="59" customFormat="1" ht="28.5" customHeight="1" x14ac:dyDescent="0.25">
      <c r="A96" s="62" t="s">
        <v>65</v>
      </c>
      <c r="B96" s="53"/>
      <c r="C96" s="116"/>
      <c r="D96" s="116"/>
      <c r="E96" s="116"/>
      <c r="F96" s="116"/>
      <c r="G96" s="116"/>
      <c r="H96" s="116"/>
      <c r="I96" s="117"/>
    </row>
    <row r="97" spans="1:9" s="31" customFormat="1" x14ac:dyDescent="0.25">
      <c r="A97" s="64" t="s">
        <v>66</v>
      </c>
      <c r="B97" s="7">
        <v>400</v>
      </c>
      <c r="C97" s="111"/>
      <c r="D97" s="111"/>
      <c r="E97" s="113"/>
      <c r="F97" s="111"/>
      <c r="G97" s="111"/>
      <c r="H97" s="111"/>
      <c r="I97" s="111"/>
    </row>
    <row r="98" spans="1:9" s="31" customFormat="1" x14ac:dyDescent="0.25">
      <c r="A98" s="64" t="s">
        <v>67</v>
      </c>
      <c r="B98" s="7">
        <v>410</v>
      </c>
      <c r="C98" s="111"/>
      <c r="D98" s="111"/>
      <c r="E98" s="113"/>
      <c r="F98" s="111"/>
      <c r="G98" s="111"/>
      <c r="H98" s="111"/>
      <c r="I98" s="111"/>
    </row>
    <row r="99" spans="1:9" s="31" customFormat="1" x14ac:dyDescent="0.25">
      <c r="A99" s="64" t="s">
        <v>68</v>
      </c>
      <c r="B99" s="7">
        <v>420</v>
      </c>
      <c r="C99" s="111"/>
      <c r="D99" s="111"/>
      <c r="E99" s="113"/>
      <c r="F99" s="111"/>
      <c r="G99" s="111"/>
      <c r="H99" s="111"/>
      <c r="I99" s="111"/>
    </row>
    <row r="100" spans="1:9" s="31" customFormat="1" x14ac:dyDescent="0.25">
      <c r="A100" s="64" t="s">
        <v>62</v>
      </c>
      <c r="B100" s="7">
        <v>430</v>
      </c>
      <c r="C100" s="111"/>
      <c r="D100" s="111"/>
      <c r="E100" s="113"/>
      <c r="F100" s="111"/>
      <c r="G100" s="111"/>
      <c r="H100" s="111"/>
      <c r="I100" s="111"/>
    </row>
    <row r="101" spans="1:9" s="31" customFormat="1" x14ac:dyDescent="0.25">
      <c r="A101" s="64" t="s">
        <v>69</v>
      </c>
      <c r="B101" s="7">
        <v>440</v>
      </c>
      <c r="C101" s="111"/>
      <c r="D101" s="111"/>
      <c r="E101" s="113"/>
      <c r="F101" s="111"/>
      <c r="G101" s="111"/>
      <c r="H101" s="111"/>
      <c r="I101" s="111"/>
    </row>
    <row r="102" spans="1:9" s="59" customFormat="1" x14ac:dyDescent="0.25">
      <c r="A102" s="67" t="s">
        <v>70</v>
      </c>
      <c r="B102" s="58">
        <v>450</v>
      </c>
      <c r="C102" s="113"/>
      <c r="D102" s="113"/>
      <c r="E102" s="113"/>
      <c r="F102" s="113"/>
      <c r="G102" s="113"/>
      <c r="H102" s="113"/>
      <c r="I102" s="113"/>
    </row>
    <row r="103" spans="1:9" s="59" customFormat="1" ht="31.5" customHeight="1" x14ac:dyDescent="0.25">
      <c r="A103" s="62" t="s">
        <v>71</v>
      </c>
      <c r="B103" s="53"/>
      <c r="C103" s="116"/>
      <c r="D103" s="116"/>
      <c r="E103" s="116"/>
      <c r="F103" s="116"/>
      <c r="G103" s="116"/>
      <c r="H103" s="116"/>
      <c r="I103" s="117"/>
    </row>
    <row r="104" spans="1:9" s="31" customFormat="1" x14ac:dyDescent="0.25">
      <c r="A104" s="64" t="s">
        <v>72</v>
      </c>
      <c r="B104" s="7">
        <v>500</v>
      </c>
      <c r="C104" s="113"/>
      <c r="D104" s="113"/>
      <c r="E104" s="113"/>
      <c r="F104" s="113"/>
      <c r="G104" s="113"/>
      <c r="H104" s="113"/>
      <c r="I104" s="113"/>
    </row>
    <row r="105" spans="1:9" s="31" customFormat="1" ht="40.5" x14ac:dyDescent="0.25">
      <c r="A105" s="64" t="s">
        <v>73</v>
      </c>
      <c r="B105" s="38">
        <v>501</v>
      </c>
      <c r="C105" s="111"/>
      <c r="D105" s="111"/>
      <c r="E105" s="111"/>
      <c r="F105" s="111"/>
      <c r="G105" s="111"/>
      <c r="H105" s="111"/>
      <c r="I105" s="111"/>
    </row>
    <row r="106" spans="1:9" s="59" customFormat="1" ht="23.25" customHeight="1" x14ac:dyDescent="0.25">
      <c r="A106" s="67" t="s">
        <v>74</v>
      </c>
      <c r="B106" s="60">
        <v>510</v>
      </c>
      <c r="C106" s="113">
        <v>238.2</v>
      </c>
      <c r="D106" s="113">
        <v>1372.5</v>
      </c>
      <c r="E106" s="113">
        <f>E108</f>
        <v>1100</v>
      </c>
      <c r="F106" s="113">
        <f t="shared" ref="F106:I106" si="15">F108</f>
        <v>450</v>
      </c>
      <c r="G106" s="113">
        <f t="shared" si="15"/>
        <v>450</v>
      </c>
      <c r="H106" s="113">
        <f t="shared" si="15"/>
        <v>100</v>
      </c>
      <c r="I106" s="113">
        <f t="shared" si="15"/>
        <v>100</v>
      </c>
    </row>
    <row r="107" spans="1:9" s="31" customFormat="1" x14ac:dyDescent="0.25">
      <c r="A107" s="64" t="s">
        <v>75</v>
      </c>
      <c r="B107" s="39">
        <v>511</v>
      </c>
      <c r="C107" s="111"/>
      <c r="D107" s="111"/>
      <c r="E107" s="111"/>
      <c r="F107" s="111"/>
      <c r="G107" s="111"/>
      <c r="H107" s="111"/>
      <c r="I107" s="111"/>
    </row>
    <row r="108" spans="1:9" s="31" customFormat="1" x14ac:dyDescent="0.25">
      <c r="A108" s="64" t="s">
        <v>76</v>
      </c>
      <c r="B108" s="40">
        <v>512</v>
      </c>
      <c r="C108" s="111">
        <v>238.2</v>
      </c>
      <c r="D108" s="111">
        <v>1372.5</v>
      </c>
      <c r="E108" s="111">
        <f>E74+E75</f>
        <v>1100</v>
      </c>
      <c r="F108" s="111">
        <f t="shared" ref="F108:I108" si="16">F74+F75</f>
        <v>450</v>
      </c>
      <c r="G108" s="111">
        <f t="shared" si="16"/>
        <v>450</v>
      </c>
      <c r="H108" s="111">
        <f t="shared" si="16"/>
        <v>100</v>
      </c>
      <c r="I108" s="111">
        <f t="shared" si="16"/>
        <v>100</v>
      </c>
    </row>
    <row r="109" spans="1:9" s="31" customFormat="1" x14ac:dyDescent="0.25">
      <c r="A109" s="64" t="s">
        <v>77</v>
      </c>
      <c r="B109" s="39">
        <v>513</v>
      </c>
      <c r="C109" s="111"/>
      <c r="D109" s="111"/>
      <c r="E109" s="113"/>
      <c r="F109" s="111"/>
      <c r="G109" s="111"/>
      <c r="H109" s="111"/>
      <c r="I109" s="111"/>
    </row>
    <row r="110" spans="1:9" s="31" customFormat="1" x14ac:dyDescent="0.25">
      <c r="A110" s="64" t="s">
        <v>78</v>
      </c>
      <c r="B110" s="40">
        <v>514</v>
      </c>
      <c r="C110" s="111"/>
      <c r="D110" s="111"/>
      <c r="E110" s="113"/>
      <c r="F110" s="111"/>
      <c r="G110" s="111"/>
      <c r="H110" s="111"/>
      <c r="I110" s="111"/>
    </row>
    <row r="111" spans="1:9" s="31" customFormat="1" ht="40.5" x14ac:dyDescent="0.25">
      <c r="A111" s="64" t="s">
        <v>79</v>
      </c>
      <c r="B111" s="39">
        <v>515</v>
      </c>
      <c r="C111" s="111"/>
      <c r="D111" s="111"/>
      <c r="E111" s="113"/>
      <c r="F111" s="111"/>
      <c r="G111" s="111"/>
      <c r="H111" s="111"/>
      <c r="I111" s="111"/>
    </row>
    <row r="112" spans="1:9" s="31" customFormat="1" x14ac:dyDescent="0.25">
      <c r="A112" s="64" t="s">
        <v>80</v>
      </c>
      <c r="B112" s="41">
        <v>516</v>
      </c>
      <c r="C112" s="111"/>
      <c r="D112" s="111"/>
      <c r="E112" s="113"/>
      <c r="F112" s="111"/>
      <c r="G112" s="111"/>
      <c r="H112" s="111"/>
      <c r="I112" s="111"/>
    </row>
    <row r="113" spans="1:13" s="31" customFormat="1" ht="27.75" customHeight="1" x14ac:dyDescent="0.25">
      <c r="A113" s="62" t="s">
        <v>81</v>
      </c>
      <c r="B113" s="53"/>
      <c r="C113" s="116"/>
      <c r="D113" s="116"/>
      <c r="E113" s="116"/>
      <c r="F113" s="116"/>
      <c r="G113" s="116"/>
      <c r="H113" s="116"/>
      <c r="I113" s="117"/>
    </row>
    <row r="114" spans="1:13" s="31" customFormat="1" x14ac:dyDescent="0.25">
      <c r="A114" s="64" t="s">
        <v>82</v>
      </c>
      <c r="B114" s="42">
        <v>600</v>
      </c>
      <c r="C114" s="113"/>
      <c r="D114" s="113"/>
      <c r="E114" s="113"/>
      <c r="F114" s="113"/>
      <c r="G114" s="113"/>
      <c r="H114" s="113"/>
      <c r="I114" s="113"/>
    </row>
    <row r="115" spans="1:13" s="31" customFormat="1" x14ac:dyDescent="0.25">
      <c r="A115" s="69" t="s">
        <v>83</v>
      </c>
      <c r="B115" s="41">
        <v>601</v>
      </c>
      <c r="C115" s="111"/>
      <c r="D115" s="111"/>
      <c r="E115" s="111"/>
      <c r="F115" s="111"/>
      <c r="G115" s="111"/>
      <c r="H115" s="111"/>
      <c r="I115" s="111"/>
    </row>
    <row r="116" spans="1:13" s="31" customFormat="1" x14ac:dyDescent="0.25">
      <c r="A116" s="69" t="s">
        <v>84</v>
      </c>
      <c r="B116" s="41">
        <v>602</v>
      </c>
      <c r="C116" s="111"/>
      <c r="D116" s="111"/>
      <c r="E116" s="111"/>
      <c r="F116" s="111"/>
      <c r="G116" s="111"/>
      <c r="H116" s="111"/>
      <c r="I116" s="111"/>
    </row>
    <row r="117" spans="1:13" s="31" customFormat="1" x14ac:dyDescent="0.25">
      <c r="A117" s="69" t="s">
        <v>85</v>
      </c>
      <c r="B117" s="41">
        <v>603</v>
      </c>
      <c r="C117" s="111"/>
      <c r="D117" s="111"/>
      <c r="E117" s="111"/>
      <c r="F117" s="111"/>
      <c r="G117" s="111"/>
      <c r="H117" s="111"/>
      <c r="I117" s="111"/>
    </row>
    <row r="118" spans="1:13" s="31" customFormat="1" x14ac:dyDescent="0.25">
      <c r="A118" s="64" t="s">
        <v>86</v>
      </c>
      <c r="B118" s="42">
        <v>610</v>
      </c>
      <c r="C118" s="111"/>
      <c r="D118" s="111"/>
      <c r="E118" s="111"/>
      <c r="F118" s="111"/>
      <c r="G118" s="111"/>
      <c r="H118" s="111"/>
      <c r="I118" s="111"/>
    </row>
    <row r="119" spans="1:13" s="31" customFormat="1" x14ac:dyDescent="0.25">
      <c r="A119" s="64" t="s">
        <v>87</v>
      </c>
      <c r="B119" s="42">
        <v>620</v>
      </c>
      <c r="C119" s="113"/>
      <c r="D119" s="113"/>
      <c r="E119" s="113"/>
      <c r="F119" s="113"/>
      <c r="G119" s="113"/>
      <c r="H119" s="113"/>
      <c r="I119" s="113"/>
    </row>
    <row r="120" spans="1:13" s="31" customFormat="1" x14ac:dyDescent="0.25">
      <c r="A120" s="69" t="s">
        <v>83</v>
      </c>
      <c r="B120" s="41">
        <v>621</v>
      </c>
      <c r="C120" s="111"/>
      <c r="D120" s="111"/>
      <c r="E120" s="111"/>
      <c r="F120" s="111"/>
      <c r="G120" s="111"/>
      <c r="H120" s="111"/>
      <c r="I120" s="111"/>
    </row>
    <row r="121" spans="1:13" s="31" customFormat="1" x14ac:dyDescent="0.25">
      <c r="A121" s="69" t="s">
        <v>84</v>
      </c>
      <c r="B121" s="41">
        <v>622</v>
      </c>
      <c r="C121" s="111"/>
      <c r="D121" s="111"/>
      <c r="E121" s="111"/>
      <c r="F121" s="111"/>
      <c r="G121" s="111"/>
      <c r="H121" s="111"/>
      <c r="I121" s="111"/>
    </row>
    <row r="122" spans="1:13" s="31" customFormat="1" x14ac:dyDescent="0.25">
      <c r="A122" s="69" t="s">
        <v>85</v>
      </c>
      <c r="B122" s="41">
        <v>623</v>
      </c>
      <c r="C122" s="111"/>
      <c r="D122" s="111"/>
      <c r="E122" s="111"/>
      <c r="F122" s="111"/>
      <c r="G122" s="111"/>
      <c r="H122" s="111"/>
      <c r="I122" s="111"/>
    </row>
    <row r="123" spans="1:13" s="31" customFormat="1" x14ac:dyDescent="0.25">
      <c r="A123" s="64" t="s">
        <v>88</v>
      </c>
      <c r="B123" s="42">
        <v>630</v>
      </c>
      <c r="C123" s="111"/>
      <c r="D123" s="111"/>
      <c r="E123" s="111"/>
      <c r="F123" s="111"/>
      <c r="G123" s="111"/>
      <c r="H123" s="111"/>
      <c r="I123" s="111"/>
    </row>
    <row r="124" spans="1:13" ht="26.25" customHeight="1" x14ac:dyDescent="0.25">
      <c r="A124" s="67" t="s">
        <v>89</v>
      </c>
      <c r="B124" s="43">
        <v>700</v>
      </c>
      <c r="C124" s="113">
        <f>C63</f>
        <v>24802.2</v>
      </c>
      <c r="D124" s="113">
        <f t="shared" ref="D124:I124" si="17">D63</f>
        <v>27762.399999999998</v>
      </c>
      <c r="E124" s="113">
        <f t="shared" si="17"/>
        <v>26704</v>
      </c>
      <c r="F124" s="113">
        <f t="shared" si="17"/>
        <v>7158.5</v>
      </c>
      <c r="G124" s="113">
        <f t="shared" si="17"/>
        <v>6613.5</v>
      </c>
      <c r="H124" s="113">
        <f t="shared" si="17"/>
        <v>6428.5</v>
      </c>
      <c r="I124" s="113">
        <f t="shared" si="17"/>
        <v>6503.5</v>
      </c>
    </row>
    <row r="125" spans="1:13" ht="22.5" customHeight="1" x14ac:dyDescent="0.25">
      <c r="A125" s="67" t="s">
        <v>90</v>
      </c>
      <c r="B125" s="43">
        <v>800</v>
      </c>
      <c r="C125" s="113">
        <f>C95</f>
        <v>22603.1</v>
      </c>
      <c r="D125" s="113">
        <f t="shared" ref="D125:I125" si="18">D95</f>
        <v>27762.399999999998</v>
      </c>
      <c r="E125" s="113">
        <f t="shared" si="18"/>
        <v>26704</v>
      </c>
      <c r="F125" s="113">
        <f t="shared" si="18"/>
        <v>7158.5</v>
      </c>
      <c r="G125" s="113">
        <f t="shared" si="18"/>
        <v>6613.5</v>
      </c>
      <c r="H125" s="113">
        <f t="shared" si="18"/>
        <v>6313.5</v>
      </c>
      <c r="I125" s="113">
        <f t="shared" si="18"/>
        <v>6618.5</v>
      </c>
      <c r="J125" s="44">
        <f>E125-E124</f>
        <v>0</v>
      </c>
      <c r="K125" s="44"/>
      <c r="L125" s="44"/>
      <c r="M125" s="44"/>
    </row>
    <row r="126" spans="1:13" x14ac:dyDescent="0.25">
      <c r="A126" s="64" t="s">
        <v>91</v>
      </c>
      <c r="B126" s="26">
        <v>850</v>
      </c>
      <c r="C126" s="111"/>
      <c r="D126" s="111"/>
      <c r="E126" s="111"/>
      <c r="F126" s="111"/>
      <c r="G126" s="111"/>
      <c r="H126" s="111"/>
      <c r="I126" s="111"/>
    </row>
    <row r="127" spans="1:13" s="22" customFormat="1" ht="30" customHeight="1" x14ac:dyDescent="0.25">
      <c r="A127" s="62" t="s">
        <v>92</v>
      </c>
      <c r="B127" s="54"/>
      <c r="C127" s="113"/>
      <c r="D127" s="113"/>
      <c r="E127" s="113"/>
      <c r="F127" s="113"/>
      <c r="G127" s="113"/>
      <c r="H127" s="113"/>
      <c r="I127" s="113"/>
    </row>
    <row r="128" spans="1:13" x14ac:dyDescent="0.25">
      <c r="A128" s="64" t="s">
        <v>93</v>
      </c>
      <c r="B128" s="26">
        <v>900</v>
      </c>
      <c r="C128" s="61" t="s">
        <v>204</v>
      </c>
      <c r="D128" s="61">
        <v>87.75</v>
      </c>
      <c r="E128" s="61">
        <v>80.25</v>
      </c>
      <c r="F128" s="61">
        <v>80.25</v>
      </c>
      <c r="G128" s="61">
        <v>80.25</v>
      </c>
      <c r="H128" s="61">
        <v>80.25</v>
      </c>
      <c r="I128" s="61">
        <v>80.25</v>
      </c>
    </row>
    <row r="129" spans="1:10" s="45" customFormat="1" x14ac:dyDescent="0.25">
      <c r="A129" s="63" t="s">
        <v>94</v>
      </c>
      <c r="B129" s="23">
        <v>910</v>
      </c>
      <c r="C129" s="110">
        <v>3097.6</v>
      </c>
      <c r="D129" s="110">
        <v>3097</v>
      </c>
      <c r="E129" s="111">
        <v>3097</v>
      </c>
      <c r="F129" s="110">
        <v>3400</v>
      </c>
      <c r="G129" s="110">
        <v>3400</v>
      </c>
      <c r="H129" s="110">
        <v>3400</v>
      </c>
      <c r="I129" s="110">
        <v>3400</v>
      </c>
      <c r="J129" s="1"/>
    </row>
    <row r="130" spans="1:10" x14ac:dyDescent="0.25">
      <c r="A130" s="64" t="s">
        <v>95</v>
      </c>
      <c r="B130" s="26">
        <v>920</v>
      </c>
      <c r="C130" s="111"/>
      <c r="D130" s="111"/>
      <c r="E130" s="111"/>
      <c r="F130" s="111"/>
      <c r="G130" s="111"/>
      <c r="H130" s="111"/>
      <c r="I130" s="111"/>
    </row>
    <row r="131" spans="1:10" x14ac:dyDescent="0.25">
      <c r="A131" s="64" t="s">
        <v>96</v>
      </c>
      <c r="B131" s="26">
        <v>930</v>
      </c>
      <c r="C131" s="111"/>
      <c r="D131" s="111"/>
      <c r="E131" s="111"/>
      <c r="F131" s="111"/>
      <c r="G131" s="111"/>
      <c r="H131" s="111"/>
      <c r="I131" s="111"/>
    </row>
    <row r="132" spans="1:10" x14ac:dyDescent="0.25">
      <c r="A132" s="64" t="s">
        <v>97</v>
      </c>
      <c r="B132" s="26">
        <v>940</v>
      </c>
      <c r="C132" s="111"/>
      <c r="D132" s="111">
        <v>76.400000000000006</v>
      </c>
      <c r="E132" s="111">
        <v>76.400000000000006</v>
      </c>
      <c r="F132" s="111">
        <v>76.400000000000006</v>
      </c>
      <c r="G132" s="111">
        <v>76.400000000000006</v>
      </c>
      <c r="H132" s="111">
        <v>76.400000000000006</v>
      </c>
      <c r="I132" s="111">
        <v>76.400000000000006</v>
      </c>
    </row>
    <row r="133" spans="1:10" x14ac:dyDescent="0.25">
      <c r="A133" s="64" t="s">
        <v>98</v>
      </c>
      <c r="B133" s="26">
        <v>950</v>
      </c>
      <c r="C133" s="111"/>
      <c r="D133" s="111"/>
      <c r="E133" s="111"/>
      <c r="F133" s="111"/>
      <c r="G133" s="111"/>
      <c r="H133" s="111"/>
      <c r="I133" s="111"/>
    </row>
    <row r="134" spans="1:10" x14ac:dyDescent="0.25">
      <c r="A134" s="46"/>
      <c r="B134" s="47"/>
      <c r="C134" s="48"/>
      <c r="D134" s="48"/>
      <c r="E134" s="48"/>
      <c r="F134" s="48"/>
      <c r="G134" s="48"/>
      <c r="H134" s="48"/>
      <c r="I134" s="48"/>
    </row>
    <row r="135" spans="1:10" x14ac:dyDescent="0.25">
      <c r="A135" s="46"/>
      <c r="C135" s="49"/>
      <c r="D135" s="50"/>
      <c r="E135" s="50"/>
      <c r="F135" s="50"/>
      <c r="G135" s="50"/>
      <c r="H135" s="50"/>
      <c r="I135" s="50"/>
    </row>
    <row r="136" spans="1:10" x14ac:dyDescent="0.25">
      <c r="A136" s="46" t="s">
        <v>195</v>
      </c>
      <c r="B136" s="47"/>
      <c r="C136" s="133" t="s">
        <v>99</v>
      </c>
      <c r="D136" s="133"/>
      <c r="E136" s="133"/>
      <c r="F136" s="51"/>
      <c r="G136" s="135" t="s">
        <v>196</v>
      </c>
      <c r="H136" s="135"/>
      <c r="I136" s="135"/>
    </row>
    <row r="137" spans="1:10" s="31" customFormat="1" x14ac:dyDescent="0.25">
      <c r="A137" s="17"/>
      <c r="B137" s="1"/>
      <c r="C137" s="126" t="s">
        <v>181</v>
      </c>
      <c r="D137" s="126"/>
      <c r="E137" s="126"/>
      <c r="F137" s="17"/>
      <c r="G137" s="134" t="s">
        <v>100</v>
      </c>
      <c r="H137" s="134"/>
      <c r="I137" s="134"/>
    </row>
    <row r="138" spans="1:10" s="31" customFormat="1" x14ac:dyDescent="0.25">
      <c r="A138" s="17"/>
      <c r="B138" s="1"/>
      <c r="C138" s="17"/>
      <c r="D138" s="17"/>
      <c r="E138" s="17"/>
      <c r="F138" s="17"/>
      <c r="G138" s="15"/>
      <c r="H138" s="15"/>
      <c r="I138" s="15"/>
    </row>
    <row r="139" spans="1:10" x14ac:dyDescent="0.25">
      <c r="A139" s="46"/>
      <c r="C139" s="49"/>
      <c r="D139" s="50"/>
      <c r="E139" s="50"/>
      <c r="F139" s="50"/>
      <c r="G139" s="50"/>
      <c r="H139" s="50"/>
      <c r="I139" s="50"/>
    </row>
    <row r="140" spans="1:10" x14ac:dyDescent="0.25">
      <c r="A140" s="46" t="s">
        <v>101</v>
      </c>
      <c r="B140" s="47"/>
      <c r="C140" s="133" t="s">
        <v>99</v>
      </c>
      <c r="D140" s="133"/>
      <c r="E140" s="133"/>
      <c r="F140" s="51"/>
      <c r="G140" s="135" t="s">
        <v>197</v>
      </c>
      <c r="H140" s="135"/>
      <c r="I140" s="135"/>
    </row>
    <row r="141" spans="1:10" x14ac:dyDescent="0.25">
      <c r="A141" s="17"/>
      <c r="B141" s="1"/>
      <c r="C141" s="126" t="s">
        <v>181</v>
      </c>
      <c r="D141" s="126"/>
      <c r="E141" s="126"/>
      <c r="F141" s="17"/>
      <c r="G141" s="134" t="s">
        <v>100</v>
      </c>
      <c r="H141" s="134"/>
      <c r="I141" s="134"/>
    </row>
    <row r="142" spans="1:10" x14ac:dyDescent="0.25">
      <c r="A142" s="46"/>
      <c r="C142" s="49"/>
      <c r="D142" s="50"/>
      <c r="E142" s="50"/>
      <c r="F142" s="50"/>
      <c r="G142" s="50"/>
      <c r="H142" s="50"/>
      <c r="I142" s="50"/>
    </row>
    <row r="143" spans="1:10" x14ac:dyDescent="0.25">
      <c r="A143" s="46"/>
      <c r="C143" s="49"/>
      <c r="D143" s="50"/>
      <c r="E143" s="50"/>
      <c r="F143" s="50"/>
      <c r="G143" s="50"/>
      <c r="H143" s="133" t="s">
        <v>178</v>
      </c>
      <c r="I143" s="133"/>
    </row>
    <row r="144" spans="1:10" x14ac:dyDescent="0.25">
      <c r="A144" s="46" t="s">
        <v>177</v>
      </c>
      <c r="C144" s="49"/>
      <c r="D144" s="50"/>
      <c r="E144" s="50"/>
      <c r="F144" s="50"/>
      <c r="G144" s="50"/>
      <c r="H144" s="133" t="s">
        <v>183</v>
      </c>
      <c r="I144" s="133"/>
    </row>
    <row r="145" spans="1:9" x14ac:dyDescent="0.25">
      <c r="A145" s="46"/>
      <c r="C145" s="49"/>
      <c r="D145" s="50"/>
      <c r="E145" s="50"/>
      <c r="F145" s="50"/>
      <c r="G145" s="50"/>
      <c r="H145" s="50"/>
      <c r="I145" s="50"/>
    </row>
    <row r="146" spans="1:9" x14ac:dyDescent="0.25">
      <c r="A146" s="46"/>
      <c r="C146" s="49"/>
      <c r="D146" s="50"/>
      <c r="E146" s="50"/>
      <c r="F146" s="50"/>
      <c r="G146" s="50"/>
      <c r="H146" s="50"/>
      <c r="I146" s="50"/>
    </row>
    <row r="147" spans="1:9" x14ac:dyDescent="0.25">
      <c r="A147" s="46"/>
      <c r="C147" s="49"/>
      <c r="D147" s="50"/>
      <c r="E147" s="50"/>
      <c r="F147" s="50"/>
      <c r="G147" s="50"/>
      <c r="H147" s="50"/>
      <c r="I147" s="50"/>
    </row>
    <row r="148" spans="1:9" x14ac:dyDescent="0.25">
      <c r="A148" s="46"/>
      <c r="C148" s="49"/>
      <c r="D148" s="50"/>
      <c r="E148" s="50"/>
      <c r="F148" s="50"/>
      <c r="G148" s="50"/>
      <c r="H148" s="50"/>
      <c r="I148" s="50"/>
    </row>
    <row r="149" spans="1:9" x14ac:dyDescent="0.25">
      <c r="A149" s="46"/>
      <c r="C149" s="49"/>
      <c r="D149" s="50"/>
      <c r="E149" s="50"/>
      <c r="F149" s="50"/>
      <c r="G149" s="50"/>
      <c r="H149" s="50"/>
      <c r="I149" s="50"/>
    </row>
    <row r="150" spans="1:9" x14ac:dyDescent="0.25">
      <c r="A150" s="46"/>
      <c r="C150" s="49"/>
      <c r="D150" s="50"/>
      <c r="E150" s="50"/>
      <c r="F150" s="50"/>
      <c r="G150" s="50"/>
      <c r="H150" s="50"/>
      <c r="I150" s="50"/>
    </row>
    <row r="151" spans="1:9" x14ac:dyDescent="0.25">
      <c r="A151" s="46"/>
      <c r="C151" s="49"/>
      <c r="D151" s="50"/>
      <c r="E151" s="50"/>
      <c r="F151" s="50"/>
      <c r="G151" s="50"/>
      <c r="H151" s="50"/>
      <c r="I151" s="50"/>
    </row>
    <row r="152" spans="1:9" x14ac:dyDescent="0.25">
      <c r="A152" s="46"/>
      <c r="C152" s="49"/>
      <c r="D152" s="50"/>
      <c r="E152" s="50"/>
      <c r="F152" s="50"/>
      <c r="G152" s="50"/>
      <c r="H152" s="50"/>
      <c r="I152" s="50"/>
    </row>
    <row r="153" spans="1:9" x14ac:dyDescent="0.25">
      <c r="A153" s="46"/>
      <c r="C153" s="49"/>
      <c r="D153" s="50"/>
      <c r="E153" s="50"/>
      <c r="F153" s="50"/>
      <c r="G153" s="50"/>
      <c r="H153" s="50"/>
      <c r="I153" s="50"/>
    </row>
    <row r="154" spans="1:9" x14ac:dyDescent="0.25">
      <c r="A154" s="46"/>
      <c r="C154" s="49"/>
      <c r="D154" s="50"/>
      <c r="E154" s="50"/>
      <c r="F154" s="50"/>
      <c r="G154" s="50"/>
      <c r="H154" s="50"/>
      <c r="I154" s="50"/>
    </row>
    <row r="155" spans="1:9" x14ac:dyDescent="0.25">
      <c r="A155" s="46"/>
      <c r="C155" s="49"/>
      <c r="D155" s="50"/>
      <c r="E155" s="50"/>
      <c r="F155" s="50"/>
      <c r="G155" s="50"/>
      <c r="H155" s="50"/>
      <c r="I155" s="50"/>
    </row>
    <row r="156" spans="1:9" x14ac:dyDescent="0.25">
      <c r="A156" s="46"/>
      <c r="C156" s="49"/>
      <c r="D156" s="50"/>
      <c r="E156" s="50"/>
      <c r="F156" s="50"/>
      <c r="G156" s="50"/>
      <c r="H156" s="50"/>
      <c r="I156" s="50"/>
    </row>
    <row r="157" spans="1:9" x14ac:dyDescent="0.25">
      <c r="A157" s="46"/>
      <c r="C157" s="49"/>
      <c r="D157" s="50"/>
      <c r="E157" s="50"/>
      <c r="F157" s="50"/>
      <c r="G157" s="50"/>
      <c r="H157" s="50"/>
      <c r="I157" s="50"/>
    </row>
    <row r="158" spans="1:9" x14ac:dyDescent="0.25">
      <c r="A158" s="46"/>
      <c r="C158" s="49"/>
      <c r="D158" s="50"/>
      <c r="E158" s="50"/>
      <c r="F158" s="50"/>
      <c r="G158" s="50"/>
      <c r="H158" s="50"/>
      <c r="I158" s="50"/>
    </row>
    <row r="159" spans="1:9" x14ac:dyDescent="0.25">
      <c r="A159" s="46"/>
      <c r="C159" s="49"/>
      <c r="D159" s="50"/>
      <c r="E159" s="50"/>
      <c r="F159" s="50"/>
      <c r="G159" s="50"/>
      <c r="H159" s="50"/>
      <c r="I159" s="50"/>
    </row>
    <row r="160" spans="1:9" x14ac:dyDescent="0.25">
      <c r="A160" s="46"/>
      <c r="C160" s="49"/>
      <c r="D160" s="50"/>
      <c r="E160" s="50"/>
      <c r="F160" s="50"/>
      <c r="G160" s="50"/>
      <c r="H160" s="50"/>
      <c r="I160" s="50"/>
    </row>
    <row r="161" spans="1:9" x14ac:dyDescent="0.25">
      <c r="A161" s="46"/>
      <c r="C161" s="49"/>
      <c r="D161" s="50"/>
      <c r="E161" s="50"/>
      <c r="F161" s="50"/>
      <c r="G161" s="50"/>
      <c r="H161" s="50"/>
      <c r="I161" s="50"/>
    </row>
    <row r="162" spans="1:9" x14ac:dyDescent="0.25">
      <c r="A162" s="46"/>
      <c r="C162" s="49"/>
      <c r="D162" s="50"/>
      <c r="E162" s="50"/>
      <c r="F162" s="50"/>
      <c r="G162" s="50"/>
      <c r="H162" s="50"/>
      <c r="I162" s="50"/>
    </row>
    <row r="163" spans="1:9" x14ac:dyDescent="0.25">
      <c r="A163" s="46"/>
      <c r="C163" s="49"/>
      <c r="D163" s="50"/>
      <c r="E163" s="50"/>
      <c r="F163" s="50"/>
      <c r="G163" s="50"/>
      <c r="H163" s="50"/>
      <c r="I163" s="50"/>
    </row>
    <row r="164" spans="1:9" x14ac:dyDescent="0.25">
      <c r="A164" s="46"/>
      <c r="C164" s="49"/>
      <c r="D164" s="50"/>
      <c r="E164" s="50"/>
      <c r="F164" s="50"/>
      <c r="G164" s="50"/>
      <c r="H164" s="50"/>
      <c r="I164" s="50"/>
    </row>
    <row r="165" spans="1:9" x14ac:dyDescent="0.25">
      <c r="A165" s="46"/>
      <c r="C165" s="49"/>
      <c r="D165" s="50"/>
      <c r="E165" s="50"/>
      <c r="F165" s="50"/>
      <c r="G165" s="50"/>
      <c r="H165" s="50"/>
      <c r="I165" s="50"/>
    </row>
    <row r="166" spans="1:9" x14ac:dyDescent="0.25">
      <c r="A166" s="46"/>
      <c r="C166" s="49"/>
      <c r="D166" s="50"/>
      <c r="E166" s="50"/>
      <c r="F166" s="50"/>
      <c r="G166" s="50"/>
      <c r="H166" s="50"/>
      <c r="I166" s="50"/>
    </row>
    <row r="167" spans="1:9" x14ac:dyDescent="0.25">
      <c r="A167" s="46"/>
      <c r="C167" s="49"/>
      <c r="D167" s="50"/>
      <c r="E167" s="50"/>
      <c r="F167" s="50"/>
      <c r="G167" s="50"/>
      <c r="H167" s="50"/>
      <c r="I167" s="50"/>
    </row>
    <row r="168" spans="1:9" x14ac:dyDescent="0.25">
      <c r="A168" s="46"/>
      <c r="C168" s="49"/>
      <c r="D168" s="50"/>
      <c r="E168" s="50"/>
      <c r="F168" s="50"/>
      <c r="G168" s="50"/>
      <c r="H168" s="50"/>
      <c r="I168" s="50"/>
    </row>
    <row r="169" spans="1:9" x14ac:dyDescent="0.25">
      <c r="A169" s="46"/>
      <c r="C169" s="49"/>
      <c r="D169" s="50"/>
      <c r="E169" s="50"/>
      <c r="F169" s="50"/>
      <c r="G169" s="50"/>
      <c r="H169" s="50"/>
      <c r="I169" s="50"/>
    </row>
    <row r="170" spans="1:9" x14ac:dyDescent="0.25">
      <c r="A170" s="46"/>
      <c r="C170" s="49"/>
      <c r="D170" s="50"/>
      <c r="E170" s="50"/>
      <c r="F170" s="50"/>
      <c r="G170" s="50"/>
      <c r="H170" s="50"/>
      <c r="I170" s="50"/>
    </row>
    <row r="171" spans="1:9" x14ac:dyDescent="0.25">
      <c r="A171" s="46"/>
      <c r="C171" s="49"/>
      <c r="D171" s="50"/>
      <c r="E171" s="50"/>
      <c r="F171" s="50"/>
      <c r="G171" s="50"/>
      <c r="H171" s="50"/>
      <c r="I171" s="50"/>
    </row>
    <row r="172" spans="1:9" x14ac:dyDescent="0.25">
      <c r="A172" s="46"/>
      <c r="C172" s="49"/>
      <c r="D172" s="50"/>
      <c r="E172" s="50"/>
      <c r="F172" s="50"/>
      <c r="G172" s="50"/>
      <c r="H172" s="50"/>
      <c r="I172" s="50"/>
    </row>
    <row r="173" spans="1:9" x14ac:dyDescent="0.25">
      <c r="A173" s="46"/>
      <c r="C173" s="49"/>
      <c r="D173" s="50"/>
      <c r="E173" s="50"/>
      <c r="F173" s="50"/>
      <c r="G173" s="50"/>
      <c r="H173" s="50"/>
      <c r="I173" s="50"/>
    </row>
    <row r="174" spans="1:9" x14ac:dyDescent="0.25">
      <c r="A174" s="46"/>
      <c r="C174" s="49"/>
      <c r="D174" s="50"/>
      <c r="E174" s="50"/>
      <c r="F174" s="50"/>
      <c r="G174" s="50"/>
      <c r="H174" s="50"/>
      <c r="I174" s="50"/>
    </row>
    <row r="175" spans="1:9" x14ac:dyDescent="0.25">
      <c r="A175" s="46"/>
      <c r="C175" s="49"/>
      <c r="D175" s="50"/>
      <c r="E175" s="50"/>
      <c r="F175" s="50"/>
      <c r="G175" s="50"/>
      <c r="H175" s="50"/>
      <c r="I175" s="50"/>
    </row>
    <row r="176" spans="1:9" x14ac:dyDescent="0.25">
      <c r="A176" s="46"/>
      <c r="C176" s="49"/>
      <c r="D176" s="50"/>
      <c r="E176" s="50"/>
      <c r="F176" s="50"/>
      <c r="G176" s="50"/>
      <c r="H176" s="50"/>
      <c r="I176" s="50"/>
    </row>
    <row r="177" spans="1:9" x14ac:dyDescent="0.25">
      <c r="A177" s="46"/>
      <c r="C177" s="49"/>
      <c r="D177" s="50"/>
      <c r="E177" s="50"/>
      <c r="F177" s="50"/>
      <c r="G177" s="50"/>
      <c r="H177" s="50"/>
      <c r="I177" s="50"/>
    </row>
    <row r="178" spans="1:9" x14ac:dyDescent="0.25">
      <c r="A178" s="46"/>
      <c r="C178" s="49"/>
      <c r="D178" s="50"/>
      <c r="E178" s="50"/>
      <c r="F178" s="50"/>
      <c r="G178" s="50"/>
      <c r="H178" s="50"/>
      <c r="I178" s="50"/>
    </row>
    <row r="179" spans="1:9" x14ac:dyDescent="0.25">
      <c r="A179" s="70"/>
    </row>
    <row r="180" spans="1:9" x14ac:dyDescent="0.25">
      <c r="A180" s="70"/>
    </row>
    <row r="181" spans="1:9" x14ac:dyDescent="0.25">
      <c r="A181" s="70"/>
    </row>
    <row r="182" spans="1:9" x14ac:dyDescent="0.25">
      <c r="A182" s="70"/>
    </row>
    <row r="183" spans="1:9" x14ac:dyDescent="0.25">
      <c r="A183" s="70"/>
    </row>
    <row r="184" spans="1:9" x14ac:dyDescent="0.25">
      <c r="A184" s="70"/>
    </row>
    <row r="185" spans="1:9" x14ac:dyDescent="0.25">
      <c r="A185" s="70"/>
    </row>
    <row r="186" spans="1:9" x14ac:dyDescent="0.25">
      <c r="A186" s="70"/>
    </row>
    <row r="187" spans="1:9" x14ac:dyDescent="0.25">
      <c r="A187" s="70"/>
    </row>
    <row r="188" spans="1:9" x14ac:dyDescent="0.25">
      <c r="A188" s="70"/>
    </row>
    <row r="189" spans="1:9" x14ac:dyDescent="0.25">
      <c r="A189" s="70"/>
    </row>
    <row r="190" spans="1:9" x14ac:dyDescent="0.25">
      <c r="A190" s="70"/>
      <c r="B190" s="1"/>
      <c r="C190" s="1"/>
      <c r="D190" s="1"/>
    </row>
    <row r="191" spans="1:9" x14ac:dyDescent="0.25">
      <c r="A191" s="70"/>
      <c r="B191" s="1"/>
      <c r="C191" s="1"/>
      <c r="D191" s="1"/>
    </row>
    <row r="192" spans="1:9" x14ac:dyDescent="0.25">
      <c r="A192" s="70"/>
      <c r="B192" s="1"/>
      <c r="C192" s="1"/>
      <c r="D192" s="1"/>
    </row>
    <row r="193" spans="1:4" x14ac:dyDescent="0.25">
      <c r="A193" s="70"/>
      <c r="B193" s="1"/>
      <c r="C193" s="1"/>
      <c r="D193" s="1"/>
    </row>
    <row r="194" spans="1:4" x14ac:dyDescent="0.25">
      <c r="A194" s="70"/>
      <c r="B194" s="1"/>
      <c r="C194" s="1"/>
      <c r="D194" s="1"/>
    </row>
    <row r="195" spans="1:4" x14ac:dyDescent="0.25">
      <c r="A195" s="70"/>
      <c r="B195" s="1"/>
      <c r="C195" s="1"/>
      <c r="D195" s="1"/>
    </row>
    <row r="196" spans="1:4" x14ac:dyDescent="0.25">
      <c r="A196" s="70"/>
      <c r="B196" s="1"/>
      <c r="C196" s="1"/>
      <c r="D196" s="1"/>
    </row>
    <row r="197" spans="1:4" x14ac:dyDescent="0.25">
      <c r="A197" s="70"/>
      <c r="B197" s="1"/>
      <c r="C197" s="1"/>
      <c r="D197" s="1"/>
    </row>
    <row r="198" spans="1:4" x14ac:dyDescent="0.25">
      <c r="A198" s="70"/>
      <c r="B198" s="1"/>
      <c r="C198" s="1"/>
      <c r="D198" s="1"/>
    </row>
    <row r="199" spans="1:4" x14ac:dyDescent="0.25">
      <c r="A199" s="70"/>
      <c r="B199" s="1"/>
      <c r="C199" s="1"/>
      <c r="D199" s="1"/>
    </row>
    <row r="200" spans="1:4" x14ac:dyDescent="0.25">
      <c r="A200" s="70"/>
      <c r="B200" s="1"/>
      <c r="C200" s="1"/>
      <c r="D200" s="1"/>
    </row>
    <row r="201" spans="1:4" x14ac:dyDescent="0.25">
      <c r="A201" s="70"/>
      <c r="B201" s="1"/>
      <c r="C201" s="1"/>
      <c r="D201" s="1"/>
    </row>
    <row r="202" spans="1:4" x14ac:dyDescent="0.25">
      <c r="A202" s="70"/>
      <c r="B202" s="1"/>
      <c r="C202" s="1"/>
      <c r="D202" s="1"/>
    </row>
    <row r="203" spans="1:4" x14ac:dyDescent="0.25">
      <c r="A203" s="70"/>
      <c r="B203" s="1"/>
      <c r="C203" s="1"/>
      <c r="D203" s="1"/>
    </row>
    <row r="204" spans="1:4" x14ac:dyDescent="0.25">
      <c r="A204" s="70"/>
      <c r="B204" s="1"/>
      <c r="C204" s="1"/>
      <c r="D204" s="1"/>
    </row>
    <row r="205" spans="1:4" x14ac:dyDescent="0.25">
      <c r="A205" s="70"/>
      <c r="B205" s="1"/>
      <c r="C205" s="1"/>
      <c r="D205" s="1"/>
    </row>
    <row r="206" spans="1:4" x14ac:dyDescent="0.25">
      <c r="A206" s="70"/>
      <c r="B206" s="1"/>
      <c r="C206" s="1"/>
      <c r="D206" s="1"/>
    </row>
    <row r="207" spans="1:4" x14ac:dyDescent="0.25">
      <c r="A207" s="70"/>
      <c r="B207" s="1"/>
      <c r="C207" s="1"/>
      <c r="D207" s="1"/>
    </row>
    <row r="208" spans="1:4" x14ac:dyDescent="0.25">
      <c r="A208" s="70"/>
      <c r="B208" s="1"/>
      <c r="C208" s="1"/>
      <c r="D208" s="1"/>
    </row>
    <row r="209" spans="1:4" x14ac:dyDescent="0.25">
      <c r="A209" s="70"/>
      <c r="B209" s="1"/>
      <c r="C209" s="1"/>
      <c r="D209" s="1"/>
    </row>
    <row r="210" spans="1:4" x14ac:dyDescent="0.25">
      <c r="A210" s="70"/>
      <c r="B210" s="1"/>
      <c r="C210" s="1"/>
      <c r="D210" s="1"/>
    </row>
    <row r="211" spans="1:4" x14ac:dyDescent="0.25">
      <c r="A211" s="70"/>
      <c r="B211" s="1"/>
      <c r="C211" s="1"/>
      <c r="D211" s="1"/>
    </row>
    <row r="212" spans="1:4" x14ac:dyDescent="0.25">
      <c r="A212" s="70"/>
      <c r="B212" s="1"/>
      <c r="C212" s="1"/>
      <c r="D212" s="1"/>
    </row>
    <row r="213" spans="1:4" x14ac:dyDescent="0.25">
      <c r="A213" s="70"/>
      <c r="B213" s="1"/>
      <c r="C213" s="1"/>
      <c r="D213" s="1"/>
    </row>
    <row r="214" spans="1:4" x14ac:dyDescent="0.25">
      <c r="A214" s="70"/>
      <c r="B214" s="1"/>
      <c r="C214" s="1"/>
      <c r="D214" s="1"/>
    </row>
    <row r="215" spans="1:4" x14ac:dyDescent="0.25">
      <c r="A215" s="70"/>
      <c r="B215" s="1"/>
      <c r="C215" s="1"/>
      <c r="D215" s="1"/>
    </row>
    <row r="216" spans="1:4" x14ac:dyDescent="0.25">
      <c r="A216" s="70"/>
      <c r="B216" s="1"/>
      <c r="C216" s="1"/>
      <c r="D216" s="1"/>
    </row>
    <row r="217" spans="1:4" x14ac:dyDescent="0.25">
      <c r="A217" s="70"/>
      <c r="B217" s="1"/>
      <c r="C217" s="1"/>
      <c r="D217" s="1"/>
    </row>
    <row r="218" spans="1:4" x14ac:dyDescent="0.25">
      <c r="A218" s="70"/>
      <c r="B218" s="1"/>
      <c r="C218" s="1"/>
      <c r="D218" s="1"/>
    </row>
    <row r="219" spans="1:4" x14ac:dyDescent="0.25">
      <c r="A219" s="70"/>
      <c r="B219" s="1"/>
      <c r="C219" s="1"/>
      <c r="D219" s="1"/>
    </row>
    <row r="220" spans="1:4" x14ac:dyDescent="0.25">
      <c r="A220" s="70"/>
      <c r="B220" s="1"/>
      <c r="C220" s="1"/>
      <c r="D220" s="1"/>
    </row>
    <row r="221" spans="1:4" x14ac:dyDescent="0.25">
      <c r="A221" s="70"/>
      <c r="B221" s="1"/>
      <c r="C221" s="1"/>
      <c r="D221" s="1"/>
    </row>
    <row r="222" spans="1:4" x14ac:dyDescent="0.25">
      <c r="A222" s="70"/>
      <c r="B222" s="1"/>
      <c r="C222" s="1"/>
      <c r="D222" s="1"/>
    </row>
    <row r="223" spans="1:4" x14ac:dyDescent="0.25">
      <c r="A223" s="70"/>
      <c r="B223" s="1"/>
      <c r="C223" s="1"/>
      <c r="D223" s="1"/>
    </row>
    <row r="224" spans="1:4" x14ac:dyDescent="0.25">
      <c r="A224" s="70"/>
      <c r="B224" s="1"/>
      <c r="C224" s="1"/>
      <c r="D224" s="1"/>
    </row>
    <row r="225" spans="1:4" x14ac:dyDescent="0.25">
      <c r="A225" s="70"/>
      <c r="B225" s="1"/>
      <c r="C225" s="1"/>
      <c r="D225" s="1"/>
    </row>
    <row r="226" spans="1:4" x14ac:dyDescent="0.25">
      <c r="A226" s="70"/>
      <c r="B226" s="1"/>
      <c r="C226" s="1"/>
      <c r="D226" s="1"/>
    </row>
    <row r="227" spans="1:4" x14ac:dyDescent="0.25">
      <c r="A227" s="70"/>
      <c r="B227" s="1"/>
      <c r="C227" s="1"/>
      <c r="D227" s="1"/>
    </row>
    <row r="228" spans="1:4" x14ac:dyDescent="0.25">
      <c r="A228" s="70"/>
      <c r="B228" s="1"/>
      <c r="C228" s="1"/>
      <c r="D228" s="1"/>
    </row>
    <row r="229" spans="1:4" x14ac:dyDescent="0.25">
      <c r="A229" s="70"/>
      <c r="B229" s="1"/>
      <c r="C229" s="1"/>
      <c r="D229" s="1"/>
    </row>
    <row r="230" spans="1:4" x14ac:dyDescent="0.25">
      <c r="A230" s="70"/>
      <c r="B230" s="1"/>
      <c r="C230" s="1"/>
      <c r="D230" s="1"/>
    </row>
    <row r="231" spans="1:4" x14ac:dyDescent="0.25">
      <c r="A231" s="70"/>
      <c r="B231" s="1"/>
      <c r="C231" s="1"/>
      <c r="D231" s="1"/>
    </row>
    <row r="232" spans="1:4" x14ac:dyDescent="0.25">
      <c r="A232" s="70"/>
      <c r="B232" s="1"/>
      <c r="C232" s="1"/>
      <c r="D232" s="1"/>
    </row>
    <row r="233" spans="1:4" x14ac:dyDescent="0.25">
      <c r="A233" s="70"/>
      <c r="B233" s="1"/>
      <c r="C233" s="1"/>
      <c r="D233" s="1"/>
    </row>
    <row r="234" spans="1:4" x14ac:dyDescent="0.25">
      <c r="A234" s="70"/>
      <c r="B234" s="1"/>
      <c r="C234" s="1"/>
      <c r="D234" s="1"/>
    </row>
    <row r="235" spans="1:4" x14ac:dyDescent="0.25">
      <c r="A235" s="70"/>
      <c r="B235" s="1"/>
      <c r="C235" s="1"/>
      <c r="D235" s="1"/>
    </row>
    <row r="236" spans="1:4" x14ac:dyDescent="0.25">
      <c r="A236" s="70"/>
      <c r="B236" s="1"/>
      <c r="C236" s="1"/>
      <c r="D236" s="1"/>
    </row>
    <row r="237" spans="1:4" x14ac:dyDescent="0.25">
      <c r="A237" s="70"/>
      <c r="B237" s="1"/>
      <c r="C237" s="1"/>
      <c r="D237" s="1"/>
    </row>
    <row r="238" spans="1:4" x14ac:dyDescent="0.25">
      <c r="A238" s="70"/>
      <c r="B238" s="1"/>
      <c r="C238" s="1"/>
      <c r="D238" s="1"/>
    </row>
    <row r="239" spans="1:4" x14ac:dyDescent="0.25">
      <c r="A239" s="70"/>
      <c r="B239" s="1"/>
      <c r="C239" s="1"/>
      <c r="D239" s="1"/>
    </row>
    <row r="240" spans="1:4" x14ac:dyDescent="0.25">
      <c r="A240" s="70"/>
      <c r="B240" s="1"/>
      <c r="C240" s="1"/>
      <c r="D240" s="1"/>
    </row>
    <row r="241" spans="1:4" x14ac:dyDescent="0.25">
      <c r="A241" s="70"/>
      <c r="B241" s="1"/>
      <c r="C241" s="1"/>
      <c r="D241" s="1"/>
    </row>
    <row r="242" spans="1:4" x14ac:dyDescent="0.25">
      <c r="A242" s="70"/>
      <c r="B242" s="1"/>
      <c r="C242" s="1"/>
      <c r="D242" s="1"/>
    </row>
    <row r="243" spans="1:4" x14ac:dyDescent="0.25">
      <c r="A243" s="70"/>
      <c r="B243" s="1"/>
      <c r="C243" s="1"/>
      <c r="D243" s="1"/>
    </row>
    <row r="244" spans="1:4" x14ac:dyDescent="0.25">
      <c r="A244" s="70"/>
      <c r="B244" s="1"/>
      <c r="C244" s="1"/>
      <c r="D244" s="1"/>
    </row>
    <row r="245" spans="1:4" x14ac:dyDescent="0.25">
      <c r="A245" s="70"/>
      <c r="B245" s="1"/>
      <c r="C245" s="1"/>
      <c r="D245" s="1"/>
    </row>
    <row r="246" spans="1:4" x14ac:dyDescent="0.25">
      <c r="A246" s="70"/>
      <c r="B246" s="1"/>
      <c r="C246" s="1"/>
      <c r="D246" s="1"/>
    </row>
    <row r="247" spans="1:4" x14ac:dyDescent="0.25">
      <c r="A247" s="70"/>
      <c r="B247" s="1"/>
      <c r="C247" s="1"/>
      <c r="D247" s="1"/>
    </row>
    <row r="248" spans="1:4" x14ac:dyDescent="0.25">
      <c r="A248" s="70"/>
      <c r="B248" s="1"/>
      <c r="C248" s="1"/>
      <c r="D248" s="1"/>
    </row>
    <row r="249" spans="1:4" x14ac:dyDescent="0.25">
      <c r="A249" s="70"/>
      <c r="B249" s="1"/>
      <c r="C249" s="1"/>
      <c r="D249" s="1"/>
    </row>
    <row r="250" spans="1:4" x14ac:dyDescent="0.25">
      <c r="A250" s="70"/>
      <c r="B250" s="1"/>
      <c r="C250" s="1"/>
      <c r="D250" s="1"/>
    </row>
    <row r="251" spans="1:4" x14ac:dyDescent="0.25">
      <c r="A251" s="70"/>
      <c r="B251" s="1"/>
      <c r="C251" s="1"/>
      <c r="D251" s="1"/>
    </row>
    <row r="252" spans="1:4" x14ac:dyDescent="0.25">
      <c r="A252" s="70"/>
      <c r="B252" s="1"/>
      <c r="C252" s="1"/>
      <c r="D252" s="1"/>
    </row>
    <row r="253" spans="1:4" x14ac:dyDescent="0.25">
      <c r="A253" s="70"/>
      <c r="B253" s="1"/>
      <c r="C253" s="1"/>
      <c r="D253" s="1"/>
    </row>
    <row r="254" spans="1:4" x14ac:dyDescent="0.25">
      <c r="A254" s="70"/>
      <c r="B254" s="1"/>
      <c r="C254" s="1"/>
      <c r="D254" s="1"/>
    </row>
    <row r="255" spans="1:4" x14ac:dyDescent="0.25">
      <c r="A255" s="70"/>
      <c r="B255" s="1"/>
      <c r="C255" s="1"/>
      <c r="D255" s="1"/>
    </row>
    <row r="256" spans="1:4" x14ac:dyDescent="0.25">
      <c r="A256" s="70"/>
      <c r="B256" s="1"/>
      <c r="C256" s="1"/>
      <c r="D256" s="1"/>
    </row>
    <row r="257" spans="1:4" x14ac:dyDescent="0.25">
      <c r="A257" s="70"/>
      <c r="B257" s="1"/>
      <c r="C257" s="1"/>
      <c r="D257" s="1"/>
    </row>
    <row r="258" spans="1:4" x14ac:dyDescent="0.25">
      <c r="A258" s="70"/>
      <c r="B258" s="1"/>
      <c r="C258" s="1"/>
      <c r="D258" s="1"/>
    </row>
    <row r="259" spans="1:4" x14ac:dyDescent="0.25">
      <c r="A259" s="70"/>
      <c r="B259" s="1"/>
      <c r="C259" s="1"/>
      <c r="D259" s="1"/>
    </row>
    <row r="260" spans="1:4" x14ac:dyDescent="0.25">
      <c r="A260" s="70"/>
      <c r="B260" s="1"/>
      <c r="C260" s="1"/>
      <c r="D260" s="1"/>
    </row>
    <row r="261" spans="1:4" x14ac:dyDescent="0.25">
      <c r="A261" s="70"/>
      <c r="B261" s="1"/>
      <c r="C261" s="1"/>
      <c r="D261" s="1"/>
    </row>
    <row r="262" spans="1:4" x14ac:dyDescent="0.25">
      <c r="A262" s="70"/>
      <c r="B262" s="1"/>
      <c r="C262" s="1"/>
      <c r="D262" s="1"/>
    </row>
    <row r="263" spans="1:4" x14ac:dyDescent="0.25">
      <c r="A263" s="70"/>
      <c r="B263" s="1"/>
      <c r="C263" s="1"/>
      <c r="D263" s="1"/>
    </row>
    <row r="264" spans="1:4" x14ac:dyDescent="0.25">
      <c r="A264" s="70"/>
      <c r="B264" s="1"/>
      <c r="C264" s="1"/>
      <c r="D264" s="1"/>
    </row>
    <row r="265" spans="1:4" x14ac:dyDescent="0.25">
      <c r="A265" s="70"/>
      <c r="B265" s="1"/>
      <c r="C265" s="1"/>
      <c r="D265" s="1"/>
    </row>
    <row r="266" spans="1:4" x14ac:dyDescent="0.25">
      <c r="A266" s="70"/>
      <c r="B266" s="1"/>
      <c r="C266" s="1"/>
      <c r="D266" s="1"/>
    </row>
    <row r="267" spans="1:4" x14ac:dyDescent="0.25">
      <c r="A267" s="70"/>
      <c r="B267" s="1"/>
      <c r="C267" s="1"/>
      <c r="D267" s="1"/>
    </row>
    <row r="268" spans="1:4" x14ac:dyDescent="0.25">
      <c r="A268" s="70"/>
      <c r="B268" s="1"/>
      <c r="C268" s="1"/>
      <c r="D268" s="1"/>
    </row>
    <row r="269" spans="1:4" x14ac:dyDescent="0.25">
      <c r="A269" s="70"/>
      <c r="B269" s="1"/>
      <c r="C269" s="1"/>
      <c r="D269" s="1"/>
    </row>
    <row r="270" spans="1:4" x14ac:dyDescent="0.25">
      <c r="A270" s="70"/>
      <c r="B270" s="1"/>
      <c r="C270" s="1"/>
      <c r="D270" s="1"/>
    </row>
    <row r="271" spans="1:4" x14ac:dyDescent="0.25">
      <c r="A271" s="70"/>
      <c r="B271" s="1"/>
      <c r="C271" s="1"/>
      <c r="D271" s="1"/>
    </row>
    <row r="272" spans="1:4" x14ac:dyDescent="0.25">
      <c r="A272" s="70"/>
      <c r="B272" s="1"/>
      <c r="C272" s="1"/>
      <c r="D272" s="1"/>
    </row>
    <row r="273" spans="1:4" x14ac:dyDescent="0.25">
      <c r="A273" s="70"/>
      <c r="B273" s="1"/>
      <c r="C273" s="1"/>
      <c r="D273" s="1"/>
    </row>
    <row r="274" spans="1:4" x14ac:dyDescent="0.25">
      <c r="A274" s="70"/>
      <c r="B274" s="1"/>
      <c r="C274" s="1"/>
      <c r="D274" s="1"/>
    </row>
    <row r="275" spans="1:4" x14ac:dyDescent="0.25">
      <c r="A275" s="70"/>
      <c r="B275" s="1"/>
      <c r="C275" s="1"/>
      <c r="D275" s="1"/>
    </row>
    <row r="276" spans="1:4" x14ac:dyDescent="0.25">
      <c r="A276" s="70"/>
      <c r="B276" s="1"/>
      <c r="C276" s="1"/>
      <c r="D276" s="1"/>
    </row>
    <row r="277" spans="1:4" x14ac:dyDescent="0.25">
      <c r="A277" s="70"/>
      <c r="B277" s="1"/>
      <c r="C277" s="1"/>
      <c r="D277" s="1"/>
    </row>
    <row r="278" spans="1:4" x14ac:dyDescent="0.25">
      <c r="A278" s="70"/>
      <c r="B278" s="1"/>
      <c r="C278" s="1"/>
      <c r="D278" s="1"/>
    </row>
    <row r="279" spans="1:4" x14ac:dyDescent="0.25">
      <c r="A279" s="70"/>
      <c r="B279" s="1"/>
      <c r="C279" s="1"/>
      <c r="D279" s="1"/>
    </row>
    <row r="280" spans="1:4" x14ac:dyDescent="0.25">
      <c r="A280" s="70"/>
      <c r="B280" s="1"/>
      <c r="C280" s="1"/>
      <c r="D280" s="1"/>
    </row>
    <row r="281" spans="1:4" x14ac:dyDescent="0.25">
      <c r="A281" s="70"/>
      <c r="B281" s="1"/>
      <c r="C281" s="1"/>
      <c r="D281" s="1"/>
    </row>
    <row r="282" spans="1:4" x14ac:dyDescent="0.25">
      <c r="A282" s="70"/>
      <c r="B282" s="1"/>
      <c r="C282" s="1"/>
      <c r="D282" s="1"/>
    </row>
    <row r="283" spans="1:4" x14ac:dyDescent="0.25">
      <c r="A283" s="70"/>
      <c r="B283" s="1"/>
      <c r="C283" s="1"/>
      <c r="D283" s="1"/>
    </row>
    <row r="284" spans="1:4" x14ac:dyDescent="0.25">
      <c r="A284" s="70"/>
      <c r="B284" s="1"/>
      <c r="C284" s="1"/>
      <c r="D284" s="1"/>
    </row>
    <row r="285" spans="1:4" x14ac:dyDescent="0.25">
      <c r="A285" s="70"/>
      <c r="B285" s="1"/>
      <c r="C285" s="1"/>
      <c r="D285" s="1"/>
    </row>
    <row r="286" spans="1:4" x14ac:dyDescent="0.25">
      <c r="A286" s="70"/>
      <c r="B286" s="1"/>
      <c r="C286" s="1"/>
      <c r="D286" s="1"/>
    </row>
    <row r="287" spans="1:4" x14ac:dyDescent="0.25">
      <c r="A287" s="70"/>
      <c r="B287" s="1"/>
      <c r="C287" s="1"/>
      <c r="D287" s="1"/>
    </row>
    <row r="288" spans="1:4" x14ac:dyDescent="0.25">
      <c r="A288" s="70"/>
      <c r="B288" s="1"/>
      <c r="C288" s="1"/>
      <c r="D288" s="1"/>
    </row>
    <row r="289" spans="1:4" x14ac:dyDescent="0.25">
      <c r="A289" s="70"/>
      <c r="B289" s="1"/>
      <c r="C289" s="1"/>
      <c r="D289" s="1"/>
    </row>
    <row r="290" spans="1:4" x14ac:dyDescent="0.25">
      <c r="A290" s="70"/>
      <c r="B290" s="1"/>
      <c r="C290" s="1"/>
      <c r="D290" s="1"/>
    </row>
    <row r="291" spans="1:4" x14ac:dyDescent="0.25">
      <c r="A291" s="70"/>
      <c r="B291" s="1"/>
      <c r="C291" s="1"/>
      <c r="D291" s="1"/>
    </row>
    <row r="292" spans="1:4" x14ac:dyDescent="0.25">
      <c r="A292" s="70"/>
      <c r="B292" s="1"/>
      <c r="C292" s="1"/>
      <c r="D292" s="1"/>
    </row>
    <row r="293" spans="1:4" x14ac:dyDescent="0.25">
      <c r="A293" s="70"/>
      <c r="B293" s="1"/>
      <c r="C293" s="1"/>
      <c r="D293" s="1"/>
    </row>
    <row r="294" spans="1:4" x14ac:dyDescent="0.25">
      <c r="A294" s="70"/>
      <c r="B294" s="1"/>
      <c r="C294" s="1"/>
      <c r="D294" s="1"/>
    </row>
    <row r="295" spans="1:4" x14ac:dyDescent="0.25">
      <c r="A295" s="70"/>
      <c r="B295" s="1"/>
      <c r="C295" s="1"/>
      <c r="D295" s="1"/>
    </row>
    <row r="296" spans="1:4" x14ac:dyDescent="0.25">
      <c r="A296" s="70"/>
      <c r="B296" s="1"/>
      <c r="C296" s="1"/>
      <c r="D296" s="1"/>
    </row>
    <row r="297" spans="1:4" x14ac:dyDescent="0.25">
      <c r="A297" s="70"/>
      <c r="B297" s="1"/>
      <c r="C297" s="1"/>
      <c r="D297" s="1"/>
    </row>
    <row r="298" spans="1:4" x14ac:dyDescent="0.25">
      <c r="A298" s="70"/>
      <c r="B298" s="1"/>
      <c r="C298" s="1"/>
      <c r="D298" s="1"/>
    </row>
    <row r="299" spans="1:4" x14ac:dyDescent="0.25">
      <c r="A299" s="70"/>
      <c r="B299" s="1"/>
      <c r="C299" s="1"/>
      <c r="D299" s="1"/>
    </row>
    <row r="300" spans="1:4" x14ac:dyDescent="0.25">
      <c r="A300" s="70"/>
      <c r="B300" s="1"/>
      <c r="C300" s="1"/>
      <c r="D300" s="1"/>
    </row>
    <row r="301" spans="1:4" x14ac:dyDescent="0.25">
      <c r="A301" s="70"/>
      <c r="B301" s="1"/>
      <c r="C301" s="1"/>
      <c r="D301" s="1"/>
    </row>
    <row r="302" spans="1:4" x14ac:dyDescent="0.25">
      <c r="A302" s="70"/>
      <c r="B302" s="1"/>
      <c r="C302" s="1"/>
      <c r="D302" s="1"/>
    </row>
    <row r="303" spans="1:4" x14ac:dyDescent="0.25">
      <c r="A303" s="70"/>
      <c r="B303" s="1"/>
      <c r="C303" s="1"/>
      <c r="D303" s="1"/>
    </row>
    <row r="304" spans="1:4" x14ac:dyDescent="0.25">
      <c r="A304" s="70"/>
      <c r="B304" s="1"/>
      <c r="C304" s="1"/>
      <c r="D304" s="1"/>
    </row>
    <row r="305" spans="1:4" x14ac:dyDescent="0.25">
      <c r="A305" s="70"/>
      <c r="B305" s="1"/>
      <c r="C305" s="1"/>
      <c r="D305" s="1"/>
    </row>
    <row r="306" spans="1:4" x14ac:dyDescent="0.25">
      <c r="A306" s="70"/>
      <c r="B306" s="1"/>
      <c r="C306" s="1"/>
      <c r="D306" s="1"/>
    </row>
    <row r="307" spans="1:4" x14ac:dyDescent="0.25">
      <c r="A307" s="70"/>
      <c r="B307" s="1"/>
      <c r="C307" s="1"/>
      <c r="D307" s="1"/>
    </row>
    <row r="308" spans="1:4" x14ac:dyDescent="0.25">
      <c r="A308" s="70"/>
      <c r="B308" s="1"/>
      <c r="C308" s="1"/>
      <c r="D308" s="1"/>
    </row>
    <row r="309" spans="1:4" x14ac:dyDescent="0.25">
      <c r="A309" s="70"/>
      <c r="B309" s="1"/>
      <c r="C309" s="1"/>
      <c r="D309" s="1"/>
    </row>
    <row r="310" spans="1:4" x14ac:dyDescent="0.25">
      <c r="A310" s="70"/>
      <c r="B310" s="1"/>
      <c r="C310" s="1"/>
      <c r="D310" s="1"/>
    </row>
    <row r="311" spans="1:4" x14ac:dyDescent="0.25">
      <c r="A311" s="70"/>
      <c r="B311" s="1"/>
      <c r="C311" s="1"/>
      <c r="D311" s="1"/>
    </row>
    <row r="312" spans="1:4" x14ac:dyDescent="0.25">
      <c r="A312" s="70"/>
      <c r="B312" s="1"/>
      <c r="C312" s="1"/>
      <c r="D312" s="1"/>
    </row>
    <row r="313" spans="1:4" x14ac:dyDescent="0.25">
      <c r="A313" s="70"/>
      <c r="B313" s="1"/>
      <c r="C313" s="1"/>
      <c r="D313" s="1"/>
    </row>
    <row r="314" spans="1:4" x14ac:dyDescent="0.25">
      <c r="A314" s="70"/>
      <c r="B314" s="1"/>
      <c r="C314" s="1"/>
      <c r="D314" s="1"/>
    </row>
    <row r="315" spans="1:4" x14ac:dyDescent="0.25">
      <c r="A315" s="70"/>
      <c r="B315" s="1"/>
      <c r="C315" s="1"/>
      <c r="D315" s="1"/>
    </row>
    <row r="316" spans="1:4" x14ac:dyDescent="0.25">
      <c r="A316" s="70"/>
      <c r="B316" s="1"/>
      <c r="C316" s="1"/>
      <c r="D316" s="1"/>
    </row>
    <row r="317" spans="1:4" x14ac:dyDescent="0.25">
      <c r="A317" s="70"/>
      <c r="B317" s="1"/>
      <c r="C317" s="1"/>
      <c r="D317" s="1"/>
    </row>
    <row r="318" spans="1:4" x14ac:dyDescent="0.25">
      <c r="A318" s="70"/>
      <c r="B318" s="1"/>
      <c r="C318" s="1"/>
      <c r="D318" s="1"/>
    </row>
    <row r="319" spans="1:4" x14ac:dyDescent="0.25">
      <c r="A319" s="70"/>
      <c r="B319" s="1"/>
      <c r="C319" s="1"/>
      <c r="D319" s="1"/>
    </row>
    <row r="320" spans="1:4" x14ac:dyDescent="0.25">
      <c r="A320" s="70"/>
      <c r="B320" s="1"/>
      <c r="C320" s="1"/>
      <c r="D320" s="1"/>
    </row>
    <row r="321" spans="1:4" x14ac:dyDescent="0.25">
      <c r="A321" s="70"/>
      <c r="B321" s="1"/>
      <c r="C321" s="1"/>
      <c r="D321" s="1"/>
    </row>
    <row r="322" spans="1:4" x14ac:dyDescent="0.25">
      <c r="A322" s="70"/>
      <c r="B322" s="1"/>
      <c r="C322" s="1"/>
      <c r="D322" s="1"/>
    </row>
    <row r="323" spans="1:4" x14ac:dyDescent="0.25">
      <c r="A323" s="70"/>
      <c r="B323" s="1"/>
      <c r="C323" s="1"/>
      <c r="D323" s="1"/>
    </row>
    <row r="324" spans="1:4" x14ac:dyDescent="0.25">
      <c r="A324" s="70"/>
      <c r="B324" s="1"/>
      <c r="C324" s="1"/>
      <c r="D324" s="1"/>
    </row>
    <row r="325" spans="1:4" x14ac:dyDescent="0.25">
      <c r="A325" s="70"/>
      <c r="B325" s="1"/>
      <c r="C325" s="1"/>
      <c r="D325" s="1"/>
    </row>
    <row r="326" spans="1:4" x14ac:dyDescent="0.25">
      <c r="A326" s="70"/>
      <c r="B326" s="1"/>
      <c r="C326" s="1"/>
      <c r="D326" s="1"/>
    </row>
    <row r="327" spans="1:4" x14ac:dyDescent="0.25">
      <c r="A327" s="70"/>
      <c r="B327" s="1"/>
      <c r="C327" s="1"/>
      <c r="D327" s="1"/>
    </row>
    <row r="328" spans="1:4" x14ac:dyDescent="0.25">
      <c r="A328" s="70"/>
      <c r="B328" s="1"/>
      <c r="C328" s="1"/>
      <c r="D328" s="1"/>
    </row>
    <row r="329" spans="1:4" x14ac:dyDescent="0.25">
      <c r="A329" s="70"/>
      <c r="B329" s="1"/>
      <c r="C329" s="1"/>
      <c r="D329" s="1"/>
    </row>
    <row r="330" spans="1:4" x14ac:dyDescent="0.25">
      <c r="A330" s="70"/>
      <c r="B330" s="1"/>
      <c r="C330" s="1"/>
      <c r="D330" s="1"/>
    </row>
    <row r="331" spans="1:4" x14ac:dyDescent="0.25">
      <c r="A331" s="70"/>
      <c r="B331" s="1"/>
      <c r="C331" s="1"/>
      <c r="D331" s="1"/>
    </row>
    <row r="332" spans="1:4" x14ac:dyDescent="0.25">
      <c r="A332" s="70"/>
      <c r="B332" s="1"/>
      <c r="C332" s="1"/>
      <c r="D332" s="1"/>
    </row>
    <row r="333" spans="1:4" x14ac:dyDescent="0.25">
      <c r="A333" s="70"/>
      <c r="B333" s="1"/>
      <c r="C333" s="1"/>
      <c r="D333" s="1"/>
    </row>
    <row r="334" spans="1:4" x14ac:dyDescent="0.25">
      <c r="A334" s="70"/>
      <c r="B334" s="1"/>
      <c r="C334" s="1"/>
      <c r="D334" s="1"/>
    </row>
    <row r="335" spans="1:4" x14ac:dyDescent="0.25">
      <c r="A335" s="70"/>
      <c r="B335" s="1"/>
      <c r="C335" s="1"/>
      <c r="D335" s="1"/>
    </row>
    <row r="336" spans="1:4" x14ac:dyDescent="0.25">
      <c r="A336" s="70"/>
      <c r="B336" s="1"/>
      <c r="C336" s="1"/>
      <c r="D336" s="1"/>
    </row>
    <row r="337" spans="1:4" x14ac:dyDescent="0.25">
      <c r="A337" s="70"/>
      <c r="B337" s="1"/>
      <c r="C337" s="1"/>
      <c r="D337" s="1"/>
    </row>
    <row r="338" spans="1:4" x14ac:dyDescent="0.25">
      <c r="A338" s="70"/>
      <c r="B338" s="1"/>
      <c r="C338" s="1"/>
      <c r="D338" s="1"/>
    </row>
    <row r="339" spans="1:4" x14ac:dyDescent="0.25">
      <c r="A339" s="70"/>
      <c r="B339" s="1"/>
      <c r="C339" s="1"/>
      <c r="D339" s="1"/>
    </row>
    <row r="340" spans="1:4" x14ac:dyDescent="0.25">
      <c r="A340" s="70"/>
      <c r="B340" s="1"/>
      <c r="C340" s="1"/>
      <c r="D340" s="1"/>
    </row>
    <row r="341" spans="1:4" x14ac:dyDescent="0.25">
      <c r="A341" s="70"/>
      <c r="B341" s="1"/>
      <c r="C341" s="1"/>
      <c r="D341" s="1"/>
    </row>
    <row r="342" spans="1:4" x14ac:dyDescent="0.25">
      <c r="A342" s="70"/>
      <c r="B342" s="1"/>
      <c r="C342" s="1"/>
      <c r="D342" s="1"/>
    </row>
    <row r="343" spans="1:4" x14ac:dyDescent="0.25">
      <c r="A343" s="70"/>
      <c r="B343" s="1"/>
      <c r="C343" s="1"/>
      <c r="D343" s="1"/>
    </row>
    <row r="344" spans="1:4" x14ac:dyDescent="0.25">
      <c r="A344" s="70"/>
      <c r="B344" s="1"/>
      <c r="C344" s="1"/>
      <c r="D344" s="1"/>
    </row>
    <row r="345" spans="1:4" x14ac:dyDescent="0.25">
      <c r="A345" s="70"/>
      <c r="B345" s="1"/>
      <c r="C345" s="1"/>
      <c r="D345" s="1"/>
    </row>
  </sheetData>
  <mergeCells count="38">
    <mergeCell ref="B31:G31"/>
    <mergeCell ref="B32:G32"/>
    <mergeCell ref="B33:G33"/>
    <mergeCell ref="A36:I36"/>
    <mergeCell ref="B28:E28"/>
    <mergeCell ref="B29:E29"/>
    <mergeCell ref="F29:H29"/>
    <mergeCell ref="B30:E30"/>
    <mergeCell ref="F30:H30"/>
    <mergeCell ref="H144:I144"/>
    <mergeCell ref="C141:E141"/>
    <mergeCell ref="G141:I141"/>
    <mergeCell ref="C136:E136"/>
    <mergeCell ref="G136:I136"/>
    <mergeCell ref="C137:E137"/>
    <mergeCell ref="G137:I137"/>
    <mergeCell ref="C140:E140"/>
    <mergeCell ref="G140:I140"/>
    <mergeCell ref="H143:I143"/>
    <mergeCell ref="F1:H1"/>
    <mergeCell ref="F4:H4"/>
    <mergeCell ref="F2:H2"/>
    <mergeCell ref="F3:H3"/>
    <mergeCell ref="B27:G27"/>
    <mergeCell ref="F5:H5"/>
    <mergeCell ref="B26:E26"/>
    <mergeCell ref="H18:I18"/>
    <mergeCell ref="B22:E22"/>
    <mergeCell ref="H22:I22"/>
    <mergeCell ref="B23:G23"/>
    <mergeCell ref="B24:E24"/>
    <mergeCell ref="B25:E25"/>
    <mergeCell ref="F38:I38"/>
    <mergeCell ref="A38:A39"/>
    <mergeCell ref="B38:B39"/>
    <mergeCell ref="C38:C39"/>
    <mergeCell ref="D38:D39"/>
    <mergeCell ref="E38:E39"/>
  </mergeCells>
  <pageMargins left="0.97" right="0.34" top="0.65" bottom="0.65" header="0.59" footer="0.54"/>
  <pageSetup paperSize="9" scale="34" fitToHeight="2" orientation="portrait" r:id="rId1"/>
  <rowBreaks count="1" manualBreakCount="1">
    <brk id="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75"/>
  <sheetViews>
    <sheetView view="pageBreakPreview" zoomScale="50" zoomScaleNormal="55" zoomScaleSheetLayoutView="50" workbookViewId="0">
      <selection activeCell="H30" sqref="H30:I30"/>
    </sheetView>
  </sheetViews>
  <sheetFormatPr defaultRowHeight="20.25" x14ac:dyDescent="0.25"/>
  <cols>
    <col min="1" max="1" width="44.85546875" style="72" customWidth="1"/>
    <col min="2" max="2" width="28.85546875" style="97" customWidth="1"/>
    <col min="3" max="3" width="26.42578125" style="72" customWidth="1"/>
    <col min="4" max="4" width="16.140625" style="72" customWidth="1"/>
    <col min="5" max="5" width="15.42578125" style="72" customWidth="1"/>
    <col min="6" max="6" width="17.28515625" style="72" customWidth="1"/>
    <col min="7" max="7" width="15.28515625" style="72" customWidth="1"/>
    <col min="8" max="8" width="16.42578125" style="72" customWidth="1"/>
    <col min="9" max="9" width="15.5703125" style="72" customWidth="1"/>
    <col min="10" max="10" width="16.85546875" style="72" customWidth="1"/>
    <col min="11" max="11" width="16.7109375" style="72" customWidth="1"/>
    <col min="12" max="12" width="15.140625" style="72" customWidth="1"/>
    <col min="13" max="13" width="21.85546875" style="72" customWidth="1"/>
    <col min="14" max="14" width="11.7109375" style="72" customWidth="1"/>
    <col min="15" max="15" width="14.28515625" style="72" customWidth="1"/>
    <col min="16" max="16" width="11.140625" style="72" customWidth="1"/>
    <col min="17" max="17" width="11.7109375" style="72" customWidth="1"/>
    <col min="18" max="18" width="12.28515625" style="72" bestFit="1" customWidth="1"/>
    <col min="19" max="21" width="9.140625" style="72"/>
    <col min="22" max="22" width="15.28515625" style="72" customWidth="1"/>
    <col min="23" max="23" width="11.7109375" style="72" customWidth="1"/>
    <col min="24" max="24" width="13.140625" style="72" customWidth="1"/>
    <col min="25" max="25" width="12.28515625" style="72" customWidth="1"/>
    <col min="26" max="26" width="10.85546875" style="72" customWidth="1"/>
    <col min="27" max="27" width="13.42578125" style="72" customWidth="1"/>
    <col min="28" max="28" width="13.7109375" style="72" customWidth="1"/>
    <col min="29" max="29" width="11.140625" style="72" customWidth="1"/>
    <col min="30" max="30" width="11.42578125" style="72" customWidth="1"/>
    <col min="31" max="31" width="12.85546875" style="72" customWidth="1"/>
    <col min="32" max="256" width="9.140625" style="72"/>
    <col min="257" max="257" width="44.85546875" style="72" customWidth="1"/>
    <col min="258" max="258" width="13.5703125" style="72" customWidth="1"/>
    <col min="259" max="259" width="12.7109375" style="72" customWidth="1"/>
    <col min="260" max="260" width="16.140625" style="72" customWidth="1"/>
    <col min="261" max="261" width="15.42578125" style="72" customWidth="1"/>
    <col min="262" max="262" width="16.5703125" style="72" customWidth="1"/>
    <col min="263" max="263" width="15.28515625" style="72" customWidth="1"/>
    <col min="264" max="264" width="16.42578125" style="72" customWidth="1"/>
    <col min="265" max="265" width="15.5703125" style="72" customWidth="1"/>
    <col min="266" max="266" width="16.85546875" style="72" customWidth="1"/>
    <col min="267" max="267" width="16.7109375" style="72" customWidth="1"/>
    <col min="268" max="268" width="1.28515625" style="72" customWidth="1"/>
    <col min="269" max="269" width="21.85546875" style="72" customWidth="1"/>
    <col min="270" max="270" width="9.7109375" style="72" customWidth="1"/>
    <col min="271" max="271" width="36.28515625" style="72" customWidth="1"/>
    <col min="272" max="273" width="0" style="72" hidden="1" customWidth="1"/>
    <col min="274" max="274" width="12.28515625" style="72" bestFit="1" customWidth="1"/>
    <col min="275" max="512" width="9.140625" style="72"/>
    <col min="513" max="513" width="44.85546875" style="72" customWidth="1"/>
    <col min="514" max="514" width="13.5703125" style="72" customWidth="1"/>
    <col min="515" max="515" width="12.7109375" style="72" customWidth="1"/>
    <col min="516" max="516" width="16.140625" style="72" customWidth="1"/>
    <col min="517" max="517" width="15.42578125" style="72" customWidth="1"/>
    <col min="518" max="518" width="16.5703125" style="72" customWidth="1"/>
    <col min="519" max="519" width="15.28515625" style="72" customWidth="1"/>
    <col min="520" max="520" width="16.42578125" style="72" customWidth="1"/>
    <col min="521" max="521" width="15.5703125" style="72" customWidth="1"/>
    <col min="522" max="522" width="16.85546875" style="72" customWidth="1"/>
    <col min="523" max="523" width="16.7109375" style="72" customWidth="1"/>
    <col min="524" max="524" width="1.28515625" style="72" customWidth="1"/>
    <col min="525" max="525" width="21.85546875" style="72" customWidth="1"/>
    <col min="526" max="526" width="9.7109375" style="72" customWidth="1"/>
    <col min="527" max="527" width="36.28515625" style="72" customWidth="1"/>
    <col min="528" max="529" width="0" style="72" hidden="1" customWidth="1"/>
    <col min="530" max="530" width="12.28515625" style="72" bestFit="1" customWidth="1"/>
    <col min="531" max="768" width="9.140625" style="72"/>
    <col min="769" max="769" width="44.85546875" style="72" customWidth="1"/>
    <col min="770" max="770" width="13.5703125" style="72" customWidth="1"/>
    <col min="771" max="771" width="12.7109375" style="72" customWidth="1"/>
    <col min="772" max="772" width="16.140625" style="72" customWidth="1"/>
    <col min="773" max="773" width="15.42578125" style="72" customWidth="1"/>
    <col min="774" max="774" width="16.5703125" style="72" customWidth="1"/>
    <col min="775" max="775" width="15.28515625" style="72" customWidth="1"/>
    <col min="776" max="776" width="16.42578125" style="72" customWidth="1"/>
    <col min="777" max="777" width="15.5703125" style="72" customWidth="1"/>
    <col min="778" max="778" width="16.85546875" style="72" customWidth="1"/>
    <col min="779" max="779" width="16.7109375" style="72" customWidth="1"/>
    <col min="780" max="780" width="1.28515625" style="72" customWidth="1"/>
    <col min="781" max="781" width="21.85546875" style="72" customWidth="1"/>
    <col min="782" max="782" width="9.7109375" style="72" customWidth="1"/>
    <col min="783" max="783" width="36.28515625" style="72" customWidth="1"/>
    <col min="784" max="785" width="0" style="72" hidden="1" customWidth="1"/>
    <col min="786" max="786" width="12.28515625" style="72" bestFit="1" customWidth="1"/>
    <col min="787" max="1024" width="9.140625" style="72"/>
    <col min="1025" max="1025" width="44.85546875" style="72" customWidth="1"/>
    <col min="1026" max="1026" width="13.5703125" style="72" customWidth="1"/>
    <col min="1027" max="1027" width="12.7109375" style="72" customWidth="1"/>
    <col min="1028" max="1028" width="16.140625" style="72" customWidth="1"/>
    <col min="1029" max="1029" width="15.42578125" style="72" customWidth="1"/>
    <col min="1030" max="1030" width="16.5703125" style="72" customWidth="1"/>
    <col min="1031" max="1031" width="15.28515625" style="72" customWidth="1"/>
    <col min="1032" max="1032" width="16.42578125" style="72" customWidth="1"/>
    <col min="1033" max="1033" width="15.5703125" style="72" customWidth="1"/>
    <col min="1034" max="1034" width="16.85546875" style="72" customWidth="1"/>
    <col min="1035" max="1035" width="16.7109375" style="72" customWidth="1"/>
    <col min="1036" max="1036" width="1.28515625" style="72" customWidth="1"/>
    <col min="1037" max="1037" width="21.85546875" style="72" customWidth="1"/>
    <col min="1038" max="1038" width="9.7109375" style="72" customWidth="1"/>
    <col min="1039" max="1039" width="36.28515625" style="72" customWidth="1"/>
    <col min="1040" max="1041" width="0" style="72" hidden="1" customWidth="1"/>
    <col min="1042" max="1042" width="12.28515625" style="72" bestFit="1" customWidth="1"/>
    <col min="1043" max="1280" width="9.140625" style="72"/>
    <col min="1281" max="1281" width="44.85546875" style="72" customWidth="1"/>
    <col min="1282" max="1282" width="13.5703125" style="72" customWidth="1"/>
    <col min="1283" max="1283" width="12.7109375" style="72" customWidth="1"/>
    <col min="1284" max="1284" width="16.140625" style="72" customWidth="1"/>
    <col min="1285" max="1285" width="15.42578125" style="72" customWidth="1"/>
    <col min="1286" max="1286" width="16.5703125" style="72" customWidth="1"/>
    <col min="1287" max="1287" width="15.28515625" style="72" customWidth="1"/>
    <col min="1288" max="1288" width="16.42578125" style="72" customWidth="1"/>
    <col min="1289" max="1289" width="15.5703125" style="72" customWidth="1"/>
    <col min="1290" max="1290" width="16.85546875" style="72" customWidth="1"/>
    <col min="1291" max="1291" width="16.7109375" style="72" customWidth="1"/>
    <col min="1292" max="1292" width="1.28515625" style="72" customWidth="1"/>
    <col min="1293" max="1293" width="21.85546875" style="72" customWidth="1"/>
    <col min="1294" max="1294" width="9.7109375" style="72" customWidth="1"/>
    <col min="1295" max="1295" width="36.28515625" style="72" customWidth="1"/>
    <col min="1296" max="1297" width="0" style="72" hidden="1" customWidth="1"/>
    <col min="1298" max="1298" width="12.28515625" style="72" bestFit="1" customWidth="1"/>
    <col min="1299" max="1536" width="9.140625" style="72"/>
    <col min="1537" max="1537" width="44.85546875" style="72" customWidth="1"/>
    <col min="1538" max="1538" width="13.5703125" style="72" customWidth="1"/>
    <col min="1539" max="1539" width="12.7109375" style="72" customWidth="1"/>
    <col min="1540" max="1540" width="16.140625" style="72" customWidth="1"/>
    <col min="1541" max="1541" width="15.42578125" style="72" customWidth="1"/>
    <col min="1542" max="1542" width="16.5703125" style="72" customWidth="1"/>
    <col min="1543" max="1543" width="15.28515625" style="72" customWidth="1"/>
    <col min="1544" max="1544" width="16.42578125" style="72" customWidth="1"/>
    <col min="1545" max="1545" width="15.5703125" style="72" customWidth="1"/>
    <col min="1546" max="1546" width="16.85546875" style="72" customWidth="1"/>
    <col min="1547" max="1547" width="16.7109375" style="72" customWidth="1"/>
    <col min="1548" max="1548" width="1.28515625" style="72" customWidth="1"/>
    <col min="1549" max="1549" width="21.85546875" style="72" customWidth="1"/>
    <col min="1550" max="1550" width="9.7109375" style="72" customWidth="1"/>
    <col min="1551" max="1551" width="36.28515625" style="72" customWidth="1"/>
    <col min="1552" max="1553" width="0" style="72" hidden="1" customWidth="1"/>
    <col min="1554" max="1554" width="12.28515625" style="72" bestFit="1" customWidth="1"/>
    <col min="1555" max="1792" width="9.140625" style="72"/>
    <col min="1793" max="1793" width="44.85546875" style="72" customWidth="1"/>
    <col min="1794" max="1794" width="13.5703125" style="72" customWidth="1"/>
    <col min="1795" max="1795" width="12.7109375" style="72" customWidth="1"/>
    <col min="1796" max="1796" width="16.140625" style="72" customWidth="1"/>
    <col min="1797" max="1797" width="15.42578125" style="72" customWidth="1"/>
    <col min="1798" max="1798" width="16.5703125" style="72" customWidth="1"/>
    <col min="1799" max="1799" width="15.28515625" style="72" customWidth="1"/>
    <col min="1800" max="1800" width="16.42578125" style="72" customWidth="1"/>
    <col min="1801" max="1801" width="15.5703125" style="72" customWidth="1"/>
    <col min="1802" max="1802" width="16.85546875" style="72" customWidth="1"/>
    <col min="1803" max="1803" width="16.7109375" style="72" customWidth="1"/>
    <col min="1804" max="1804" width="1.28515625" style="72" customWidth="1"/>
    <col min="1805" max="1805" width="21.85546875" style="72" customWidth="1"/>
    <col min="1806" max="1806" width="9.7109375" style="72" customWidth="1"/>
    <col min="1807" max="1807" width="36.28515625" style="72" customWidth="1"/>
    <col min="1808" max="1809" width="0" style="72" hidden="1" customWidth="1"/>
    <col min="1810" max="1810" width="12.28515625" style="72" bestFit="1" customWidth="1"/>
    <col min="1811" max="2048" width="9.140625" style="72"/>
    <col min="2049" max="2049" width="44.85546875" style="72" customWidth="1"/>
    <col min="2050" max="2050" width="13.5703125" style="72" customWidth="1"/>
    <col min="2051" max="2051" width="12.7109375" style="72" customWidth="1"/>
    <col min="2052" max="2052" width="16.140625" style="72" customWidth="1"/>
    <col min="2053" max="2053" width="15.42578125" style="72" customWidth="1"/>
    <col min="2054" max="2054" width="16.5703125" style="72" customWidth="1"/>
    <col min="2055" max="2055" width="15.28515625" style="72" customWidth="1"/>
    <col min="2056" max="2056" width="16.42578125" style="72" customWidth="1"/>
    <col min="2057" max="2057" width="15.5703125" style="72" customWidth="1"/>
    <col min="2058" max="2058" width="16.85546875" style="72" customWidth="1"/>
    <col min="2059" max="2059" width="16.7109375" style="72" customWidth="1"/>
    <col min="2060" max="2060" width="1.28515625" style="72" customWidth="1"/>
    <col min="2061" max="2061" width="21.85546875" style="72" customWidth="1"/>
    <col min="2062" max="2062" width="9.7109375" style="72" customWidth="1"/>
    <col min="2063" max="2063" width="36.28515625" style="72" customWidth="1"/>
    <col min="2064" max="2065" width="0" style="72" hidden="1" customWidth="1"/>
    <col min="2066" max="2066" width="12.28515625" style="72" bestFit="1" customWidth="1"/>
    <col min="2067" max="2304" width="9.140625" style="72"/>
    <col min="2305" max="2305" width="44.85546875" style="72" customWidth="1"/>
    <col min="2306" max="2306" width="13.5703125" style="72" customWidth="1"/>
    <col min="2307" max="2307" width="12.7109375" style="72" customWidth="1"/>
    <col min="2308" max="2308" width="16.140625" style="72" customWidth="1"/>
    <col min="2309" max="2309" width="15.42578125" style="72" customWidth="1"/>
    <col min="2310" max="2310" width="16.5703125" style="72" customWidth="1"/>
    <col min="2311" max="2311" width="15.28515625" style="72" customWidth="1"/>
    <col min="2312" max="2312" width="16.42578125" style="72" customWidth="1"/>
    <col min="2313" max="2313" width="15.5703125" style="72" customWidth="1"/>
    <col min="2314" max="2314" width="16.85546875" style="72" customWidth="1"/>
    <col min="2315" max="2315" width="16.7109375" style="72" customWidth="1"/>
    <col min="2316" max="2316" width="1.28515625" style="72" customWidth="1"/>
    <col min="2317" max="2317" width="21.85546875" style="72" customWidth="1"/>
    <col min="2318" max="2318" width="9.7109375" style="72" customWidth="1"/>
    <col min="2319" max="2319" width="36.28515625" style="72" customWidth="1"/>
    <col min="2320" max="2321" width="0" style="72" hidden="1" customWidth="1"/>
    <col min="2322" max="2322" width="12.28515625" style="72" bestFit="1" customWidth="1"/>
    <col min="2323" max="2560" width="9.140625" style="72"/>
    <col min="2561" max="2561" width="44.85546875" style="72" customWidth="1"/>
    <col min="2562" max="2562" width="13.5703125" style="72" customWidth="1"/>
    <col min="2563" max="2563" width="12.7109375" style="72" customWidth="1"/>
    <col min="2564" max="2564" width="16.140625" style="72" customWidth="1"/>
    <col min="2565" max="2565" width="15.42578125" style="72" customWidth="1"/>
    <col min="2566" max="2566" width="16.5703125" style="72" customWidth="1"/>
    <col min="2567" max="2567" width="15.28515625" style="72" customWidth="1"/>
    <col min="2568" max="2568" width="16.42578125" style="72" customWidth="1"/>
    <col min="2569" max="2569" width="15.5703125" style="72" customWidth="1"/>
    <col min="2570" max="2570" width="16.85546875" style="72" customWidth="1"/>
    <col min="2571" max="2571" width="16.7109375" style="72" customWidth="1"/>
    <col min="2572" max="2572" width="1.28515625" style="72" customWidth="1"/>
    <col min="2573" max="2573" width="21.85546875" style="72" customWidth="1"/>
    <col min="2574" max="2574" width="9.7109375" style="72" customWidth="1"/>
    <col min="2575" max="2575" width="36.28515625" style="72" customWidth="1"/>
    <col min="2576" max="2577" width="0" style="72" hidden="1" customWidth="1"/>
    <col min="2578" max="2578" width="12.28515625" style="72" bestFit="1" customWidth="1"/>
    <col min="2579" max="2816" width="9.140625" style="72"/>
    <col min="2817" max="2817" width="44.85546875" style="72" customWidth="1"/>
    <col min="2818" max="2818" width="13.5703125" style="72" customWidth="1"/>
    <col min="2819" max="2819" width="12.7109375" style="72" customWidth="1"/>
    <col min="2820" max="2820" width="16.140625" style="72" customWidth="1"/>
    <col min="2821" max="2821" width="15.42578125" style="72" customWidth="1"/>
    <col min="2822" max="2822" width="16.5703125" style="72" customWidth="1"/>
    <col min="2823" max="2823" width="15.28515625" style="72" customWidth="1"/>
    <col min="2824" max="2824" width="16.42578125" style="72" customWidth="1"/>
    <col min="2825" max="2825" width="15.5703125" style="72" customWidth="1"/>
    <col min="2826" max="2826" width="16.85546875" style="72" customWidth="1"/>
    <col min="2827" max="2827" width="16.7109375" style="72" customWidth="1"/>
    <col min="2828" max="2828" width="1.28515625" style="72" customWidth="1"/>
    <col min="2829" max="2829" width="21.85546875" style="72" customWidth="1"/>
    <col min="2830" max="2830" width="9.7109375" style="72" customWidth="1"/>
    <col min="2831" max="2831" width="36.28515625" style="72" customWidth="1"/>
    <col min="2832" max="2833" width="0" style="72" hidden="1" customWidth="1"/>
    <col min="2834" max="2834" width="12.28515625" style="72" bestFit="1" customWidth="1"/>
    <col min="2835" max="3072" width="9.140625" style="72"/>
    <col min="3073" max="3073" width="44.85546875" style="72" customWidth="1"/>
    <col min="3074" max="3074" width="13.5703125" style="72" customWidth="1"/>
    <col min="3075" max="3075" width="12.7109375" style="72" customWidth="1"/>
    <col min="3076" max="3076" width="16.140625" style="72" customWidth="1"/>
    <col min="3077" max="3077" width="15.42578125" style="72" customWidth="1"/>
    <col min="3078" max="3078" width="16.5703125" style="72" customWidth="1"/>
    <col min="3079" max="3079" width="15.28515625" style="72" customWidth="1"/>
    <col min="3080" max="3080" width="16.42578125" style="72" customWidth="1"/>
    <col min="3081" max="3081" width="15.5703125" style="72" customWidth="1"/>
    <col min="3082" max="3082" width="16.85546875" style="72" customWidth="1"/>
    <col min="3083" max="3083" width="16.7109375" style="72" customWidth="1"/>
    <col min="3084" max="3084" width="1.28515625" style="72" customWidth="1"/>
    <col min="3085" max="3085" width="21.85546875" style="72" customWidth="1"/>
    <col min="3086" max="3086" width="9.7109375" style="72" customWidth="1"/>
    <col min="3087" max="3087" width="36.28515625" style="72" customWidth="1"/>
    <col min="3088" max="3089" width="0" style="72" hidden="1" customWidth="1"/>
    <col min="3090" max="3090" width="12.28515625" style="72" bestFit="1" customWidth="1"/>
    <col min="3091" max="3328" width="9.140625" style="72"/>
    <col min="3329" max="3329" width="44.85546875" style="72" customWidth="1"/>
    <col min="3330" max="3330" width="13.5703125" style="72" customWidth="1"/>
    <col min="3331" max="3331" width="12.7109375" style="72" customWidth="1"/>
    <col min="3332" max="3332" width="16.140625" style="72" customWidth="1"/>
    <col min="3333" max="3333" width="15.42578125" style="72" customWidth="1"/>
    <col min="3334" max="3334" width="16.5703125" style="72" customWidth="1"/>
    <col min="3335" max="3335" width="15.28515625" style="72" customWidth="1"/>
    <col min="3336" max="3336" width="16.42578125" style="72" customWidth="1"/>
    <col min="3337" max="3337" width="15.5703125" style="72" customWidth="1"/>
    <col min="3338" max="3338" width="16.85546875" style="72" customWidth="1"/>
    <col min="3339" max="3339" width="16.7109375" style="72" customWidth="1"/>
    <col min="3340" max="3340" width="1.28515625" style="72" customWidth="1"/>
    <col min="3341" max="3341" width="21.85546875" style="72" customWidth="1"/>
    <col min="3342" max="3342" width="9.7109375" style="72" customWidth="1"/>
    <col min="3343" max="3343" width="36.28515625" style="72" customWidth="1"/>
    <col min="3344" max="3345" width="0" style="72" hidden="1" customWidth="1"/>
    <col min="3346" max="3346" width="12.28515625" style="72" bestFit="1" customWidth="1"/>
    <col min="3347" max="3584" width="9.140625" style="72"/>
    <col min="3585" max="3585" width="44.85546875" style="72" customWidth="1"/>
    <col min="3586" max="3586" width="13.5703125" style="72" customWidth="1"/>
    <col min="3587" max="3587" width="12.7109375" style="72" customWidth="1"/>
    <col min="3588" max="3588" width="16.140625" style="72" customWidth="1"/>
    <col min="3589" max="3589" width="15.42578125" style="72" customWidth="1"/>
    <col min="3590" max="3590" width="16.5703125" style="72" customWidth="1"/>
    <col min="3591" max="3591" width="15.28515625" style="72" customWidth="1"/>
    <col min="3592" max="3592" width="16.42578125" style="72" customWidth="1"/>
    <col min="3593" max="3593" width="15.5703125" style="72" customWidth="1"/>
    <col min="3594" max="3594" width="16.85546875" style="72" customWidth="1"/>
    <col min="3595" max="3595" width="16.7109375" style="72" customWidth="1"/>
    <col min="3596" max="3596" width="1.28515625" style="72" customWidth="1"/>
    <col min="3597" max="3597" width="21.85546875" style="72" customWidth="1"/>
    <col min="3598" max="3598" width="9.7109375" style="72" customWidth="1"/>
    <col min="3599" max="3599" width="36.28515625" style="72" customWidth="1"/>
    <col min="3600" max="3601" width="0" style="72" hidden="1" customWidth="1"/>
    <col min="3602" max="3602" width="12.28515625" style="72" bestFit="1" customWidth="1"/>
    <col min="3603" max="3840" width="9.140625" style="72"/>
    <col min="3841" max="3841" width="44.85546875" style="72" customWidth="1"/>
    <col min="3842" max="3842" width="13.5703125" style="72" customWidth="1"/>
    <col min="3843" max="3843" width="12.7109375" style="72" customWidth="1"/>
    <col min="3844" max="3844" width="16.140625" style="72" customWidth="1"/>
    <col min="3845" max="3845" width="15.42578125" style="72" customWidth="1"/>
    <col min="3846" max="3846" width="16.5703125" style="72" customWidth="1"/>
    <col min="3847" max="3847" width="15.28515625" style="72" customWidth="1"/>
    <col min="3848" max="3848" width="16.42578125" style="72" customWidth="1"/>
    <col min="3849" max="3849" width="15.5703125" style="72" customWidth="1"/>
    <col min="3850" max="3850" width="16.85546875" style="72" customWidth="1"/>
    <col min="3851" max="3851" width="16.7109375" style="72" customWidth="1"/>
    <col min="3852" max="3852" width="1.28515625" style="72" customWidth="1"/>
    <col min="3853" max="3853" width="21.85546875" style="72" customWidth="1"/>
    <col min="3854" max="3854" width="9.7109375" style="72" customWidth="1"/>
    <col min="3855" max="3855" width="36.28515625" style="72" customWidth="1"/>
    <col min="3856" max="3857" width="0" style="72" hidden="1" customWidth="1"/>
    <col min="3858" max="3858" width="12.28515625" style="72" bestFit="1" customWidth="1"/>
    <col min="3859" max="4096" width="9.140625" style="72"/>
    <col min="4097" max="4097" width="44.85546875" style="72" customWidth="1"/>
    <col min="4098" max="4098" width="13.5703125" style="72" customWidth="1"/>
    <col min="4099" max="4099" width="12.7109375" style="72" customWidth="1"/>
    <col min="4100" max="4100" width="16.140625" style="72" customWidth="1"/>
    <col min="4101" max="4101" width="15.42578125" style="72" customWidth="1"/>
    <col min="4102" max="4102" width="16.5703125" style="72" customWidth="1"/>
    <col min="4103" max="4103" width="15.28515625" style="72" customWidth="1"/>
    <col min="4104" max="4104" width="16.42578125" style="72" customWidth="1"/>
    <col min="4105" max="4105" width="15.5703125" style="72" customWidth="1"/>
    <col min="4106" max="4106" width="16.85546875" style="72" customWidth="1"/>
    <col min="4107" max="4107" width="16.7109375" style="72" customWidth="1"/>
    <col min="4108" max="4108" width="1.28515625" style="72" customWidth="1"/>
    <col min="4109" max="4109" width="21.85546875" style="72" customWidth="1"/>
    <col min="4110" max="4110" width="9.7109375" style="72" customWidth="1"/>
    <col min="4111" max="4111" width="36.28515625" style="72" customWidth="1"/>
    <col min="4112" max="4113" width="0" style="72" hidden="1" customWidth="1"/>
    <col min="4114" max="4114" width="12.28515625" style="72" bestFit="1" customWidth="1"/>
    <col min="4115" max="4352" width="9.140625" style="72"/>
    <col min="4353" max="4353" width="44.85546875" style="72" customWidth="1"/>
    <col min="4354" max="4354" width="13.5703125" style="72" customWidth="1"/>
    <col min="4355" max="4355" width="12.7109375" style="72" customWidth="1"/>
    <col min="4356" max="4356" width="16.140625" style="72" customWidth="1"/>
    <col min="4357" max="4357" width="15.42578125" style="72" customWidth="1"/>
    <col min="4358" max="4358" width="16.5703125" style="72" customWidth="1"/>
    <col min="4359" max="4359" width="15.28515625" style="72" customWidth="1"/>
    <col min="4360" max="4360" width="16.42578125" style="72" customWidth="1"/>
    <col min="4361" max="4361" width="15.5703125" style="72" customWidth="1"/>
    <col min="4362" max="4362" width="16.85546875" style="72" customWidth="1"/>
    <col min="4363" max="4363" width="16.7109375" style="72" customWidth="1"/>
    <col min="4364" max="4364" width="1.28515625" style="72" customWidth="1"/>
    <col min="4365" max="4365" width="21.85546875" style="72" customWidth="1"/>
    <col min="4366" max="4366" width="9.7109375" style="72" customWidth="1"/>
    <col min="4367" max="4367" width="36.28515625" style="72" customWidth="1"/>
    <col min="4368" max="4369" width="0" style="72" hidden="1" customWidth="1"/>
    <col min="4370" max="4370" width="12.28515625" style="72" bestFit="1" customWidth="1"/>
    <col min="4371" max="4608" width="9.140625" style="72"/>
    <col min="4609" max="4609" width="44.85546875" style="72" customWidth="1"/>
    <col min="4610" max="4610" width="13.5703125" style="72" customWidth="1"/>
    <col min="4611" max="4611" width="12.7109375" style="72" customWidth="1"/>
    <col min="4612" max="4612" width="16.140625" style="72" customWidth="1"/>
    <col min="4613" max="4613" width="15.42578125" style="72" customWidth="1"/>
    <col min="4614" max="4614" width="16.5703125" style="72" customWidth="1"/>
    <col min="4615" max="4615" width="15.28515625" style="72" customWidth="1"/>
    <col min="4616" max="4616" width="16.42578125" style="72" customWidth="1"/>
    <col min="4617" max="4617" width="15.5703125" style="72" customWidth="1"/>
    <col min="4618" max="4618" width="16.85546875" style="72" customWidth="1"/>
    <col min="4619" max="4619" width="16.7109375" style="72" customWidth="1"/>
    <col min="4620" max="4620" width="1.28515625" style="72" customWidth="1"/>
    <col min="4621" max="4621" width="21.85546875" style="72" customWidth="1"/>
    <col min="4622" max="4622" width="9.7109375" style="72" customWidth="1"/>
    <col min="4623" max="4623" width="36.28515625" style="72" customWidth="1"/>
    <col min="4624" max="4625" width="0" style="72" hidden="1" customWidth="1"/>
    <col min="4626" max="4626" width="12.28515625" style="72" bestFit="1" customWidth="1"/>
    <col min="4627" max="4864" width="9.140625" style="72"/>
    <col min="4865" max="4865" width="44.85546875" style="72" customWidth="1"/>
    <col min="4866" max="4866" width="13.5703125" style="72" customWidth="1"/>
    <col min="4867" max="4867" width="12.7109375" style="72" customWidth="1"/>
    <col min="4868" max="4868" width="16.140625" style="72" customWidth="1"/>
    <col min="4869" max="4869" width="15.42578125" style="72" customWidth="1"/>
    <col min="4870" max="4870" width="16.5703125" style="72" customWidth="1"/>
    <col min="4871" max="4871" width="15.28515625" style="72" customWidth="1"/>
    <col min="4872" max="4872" width="16.42578125" style="72" customWidth="1"/>
    <col min="4873" max="4873" width="15.5703125" style="72" customWidth="1"/>
    <col min="4874" max="4874" width="16.85546875" style="72" customWidth="1"/>
    <col min="4875" max="4875" width="16.7109375" style="72" customWidth="1"/>
    <col min="4876" max="4876" width="1.28515625" style="72" customWidth="1"/>
    <col min="4877" max="4877" width="21.85546875" style="72" customWidth="1"/>
    <col min="4878" max="4878" width="9.7109375" style="72" customWidth="1"/>
    <col min="4879" max="4879" width="36.28515625" style="72" customWidth="1"/>
    <col min="4880" max="4881" width="0" style="72" hidden="1" customWidth="1"/>
    <col min="4882" max="4882" width="12.28515625" style="72" bestFit="1" customWidth="1"/>
    <col min="4883" max="5120" width="9.140625" style="72"/>
    <col min="5121" max="5121" width="44.85546875" style="72" customWidth="1"/>
    <col min="5122" max="5122" width="13.5703125" style="72" customWidth="1"/>
    <col min="5123" max="5123" width="12.7109375" style="72" customWidth="1"/>
    <col min="5124" max="5124" width="16.140625" style="72" customWidth="1"/>
    <col min="5125" max="5125" width="15.42578125" style="72" customWidth="1"/>
    <col min="5126" max="5126" width="16.5703125" style="72" customWidth="1"/>
    <col min="5127" max="5127" width="15.28515625" style="72" customWidth="1"/>
    <col min="5128" max="5128" width="16.42578125" style="72" customWidth="1"/>
    <col min="5129" max="5129" width="15.5703125" style="72" customWidth="1"/>
    <col min="5130" max="5130" width="16.85546875" style="72" customWidth="1"/>
    <col min="5131" max="5131" width="16.7109375" style="72" customWidth="1"/>
    <col min="5132" max="5132" width="1.28515625" style="72" customWidth="1"/>
    <col min="5133" max="5133" width="21.85546875" style="72" customWidth="1"/>
    <col min="5134" max="5134" width="9.7109375" style="72" customWidth="1"/>
    <col min="5135" max="5135" width="36.28515625" style="72" customWidth="1"/>
    <col min="5136" max="5137" width="0" style="72" hidden="1" customWidth="1"/>
    <col min="5138" max="5138" width="12.28515625" style="72" bestFit="1" customWidth="1"/>
    <col min="5139" max="5376" width="9.140625" style="72"/>
    <col min="5377" max="5377" width="44.85546875" style="72" customWidth="1"/>
    <col min="5378" max="5378" width="13.5703125" style="72" customWidth="1"/>
    <col min="5379" max="5379" width="12.7109375" style="72" customWidth="1"/>
    <col min="5380" max="5380" width="16.140625" style="72" customWidth="1"/>
    <col min="5381" max="5381" width="15.42578125" style="72" customWidth="1"/>
    <col min="5382" max="5382" width="16.5703125" style="72" customWidth="1"/>
    <col min="5383" max="5383" width="15.28515625" style="72" customWidth="1"/>
    <col min="5384" max="5384" width="16.42578125" style="72" customWidth="1"/>
    <col min="5385" max="5385" width="15.5703125" style="72" customWidth="1"/>
    <col min="5386" max="5386" width="16.85546875" style="72" customWidth="1"/>
    <col min="5387" max="5387" width="16.7109375" style="72" customWidth="1"/>
    <col min="5388" max="5388" width="1.28515625" style="72" customWidth="1"/>
    <col min="5389" max="5389" width="21.85546875" style="72" customWidth="1"/>
    <col min="5390" max="5390" width="9.7109375" style="72" customWidth="1"/>
    <col min="5391" max="5391" width="36.28515625" style="72" customWidth="1"/>
    <col min="5392" max="5393" width="0" style="72" hidden="1" customWidth="1"/>
    <col min="5394" max="5394" width="12.28515625" style="72" bestFit="1" customWidth="1"/>
    <col min="5395" max="5632" width="9.140625" style="72"/>
    <col min="5633" max="5633" width="44.85546875" style="72" customWidth="1"/>
    <col min="5634" max="5634" width="13.5703125" style="72" customWidth="1"/>
    <col min="5635" max="5635" width="12.7109375" style="72" customWidth="1"/>
    <col min="5636" max="5636" width="16.140625" style="72" customWidth="1"/>
    <col min="5637" max="5637" width="15.42578125" style="72" customWidth="1"/>
    <col min="5638" max="5638" width="16.5703125" style="72" customWidth="1"/>
    <col min="5639" max="5639" width="15.28515625" style="72" customWidth="1"/>
    <col min="5640" max="5640" width="16.42578125" style="72" customWidth="1"/>
    <col min="5641" max="5641" width="15.5703125" style="72" customWidth="1"/>
    <col min="5642" max="5642" width="16.85546875" style="72" customWidth="1"/>
    <col min="5643" max="5643" width="16.7109375" style="72" customWidth="1"/>
    <col min="5644" max="5644" width="1.28515625" style="72" customWidth="1"/>
    <col min="5645" max="5645" width="21.85546875" style="72" customWidth="1"/>
    <col min="5646" max="5646" width="9.7109375" style="72" customWidth="1"/>
    <col min="5647" max="5647" width="36.28515625" style="72" customWidth="1"/>
    <col min="5648" max="5649" width="0" style="72" hidden="1" customWidth="1"/>
    <col min="5650" max="5650" width="12.28515625" style="72" bestFit="1" customWidth="1"/>
    <col min="5651" max="5888" width="9.140625" style="72"/>
    <col min="5889" max="5889" width="44.85546875" style="72" customWidth="1"/>
    <col min="5890" max="5890" width="13.5703125" style="72" customWidth="1"/>
    <col min="5891" max="5891" width="12.7109375" style="72" customWidth="1"/>
    <col min="5892" max="5892" width="16.140625" style="72" customWidth="1"/>
    <col min="5893" max="5893" width="15.42578125" style="72" customWidth="1"/>
    <col min="5894" max="5894" width="16.5703125" style="72" customWidth="1"/>
    <col min="5895" max="5895" width="15.28515625" style="72" customWidth="1"/>
    <col min="5896" max="5896" width="16.42578125" style="72" customWidth="1"/>
    <col min="5897" max="5897" width="15.5703125" style="72" customWidth="1"/>
    <col min="5898" max="5898" width="16.85546875" style="72" customWidth="1"/>
    <col min="5899" max="5899" width="16.7109375" style="72" customWidth="1"/>
    <col min="5900" max="5900" width="1.28515625" style="72" customWidth="1"/>
    <col min="5901" max="5901" width="21.85546875" style="72" customWidth="1"/>
    <col min="5902" max="5902" width="9.7109375" style="72" customWidth="1"/>
    <col min="5903" max="5903" width="36.28515625" style="72" customWidth="1"/>
    <col min="5904" max="5905" width="0" style="72" hidden="1" customWidth="1"/>
    <col min="5906" max="5906" width="12.28515625" style="72" bestFit="1" customWidth="1"/>
    <col min="5907" max="6144" width="9.140625" style="72"/>
    <col min="6145" max="6145" width="44.85546875" style="72" customWidth="1"/>
    <col min="6146" max="6146" width="13.5703125" style="72" customWidth="1"/>
    <col min="6147" max="6147" width="12.7109375" style="72" customWidth="1"/>
    <col min="6148" max="6148" width="16.140625" style="72" customWidth="1"/>
    <col min="6149" max="6149" width="15.42578125" style="72" customWidth="1"/>
    <col min="6150" max="6150" width="16.5703125" style="72" customWidth="1"/>
    <col min="6151" max="6151" width="15.28515625" style="72" customWidth="1"/>
    <col min="6152" max="6152" width="16.42578125" style="72" customWidth="1"/>
    <col min="6153" max="6153" width="15.5703125" style="72" customWidth="1"/>
    <col min="6154" max="6154" width="16.85546875" style="72" customWidth="1"/>
    <col min="6155" max="6155" width="16.7109375" style="72" customWidth="1"/>
    <col min="6156" max="6156" width="1.28515625" style="72" customWidth="1"/>
    <col min="6157" max="6157" width="21.85546875" style="72" customWidth="1"/>
    <col min="6158" max="6158" width="9.7109375" style="72" customWidth="1"/>
    <col min="6159" max="6159" width="36.28515625" style="72" customWidth="1"/>
    <col min="6160" max="6161" width="0" style="72" hidden="1" customWidth="1"/>
    <col min="6162" max="6162" width="12.28515625" style="72" bestFit="1" customWidth="1"/>
    <col min="6163" max="6400" width="9.140625" style="72"/>
    <col min="6401" max="6401" width="44.85546875" style="72" customWidth="1"/>
    <col min="6402" max="6402" width="13.5703125" style="72" customWidth="1"/>
    <col min="6403" max="6403" width="12.7109375" style="72" customWidth="1"/>
    <col min="6404" max="6404" width="16.140625" style="72" customWidth="1"/>
    <col min="6405" max="6405" width="15.42578125" style="72" customWidth="1"/>
    <col min="6406" max="6406" width="16.5703125" style="72" customWidth="1"/>
    <col min="6407" max="6407" width="15.28515625" style="72" customWidth="1"/>
    <col min="6408" max="6408" width="16.42578125" style="72" customWidth="1"/>
    <col min="6409" max="6409" width="15.5703125" style="72" customWidth="1"/>
    <col min="6410" max="6410" width="16.85546875" style="72" customWidth="1"/>
    <col min="6411" max="6411" width="16.7109375" style="72" customWidth="1"/>
    <col min="6412" max="6412" width="1.28515625" style="72" customWidth="1"/>
    <col min="6413" max="6413" width="21.85546875" style="72" customWidth="1"/>
    <col min="6414" max="6414" width="9.7109375" style="72" customWidth="1"/>
    <col min="6415" max="6415" width="36.28515625" style="72" customWidth="1"/>
    <col min="6416" max="6417" width="0" style="72" hidden="1" customWidth="1"/>
    <col min="6418" max="6418" width="12.28515625" style="72" bestFit="1" customWidth="1"/>
    <col min="6419" max="6656" width="9.140625" style="72"/>
    <col min="6657" max="6657" width="44.85546875" style="72" customWidth="1"/>
    <col min="6658" max="6658" width="13.5703125" style="72" customWidth="1"/>
    <col min="6659" max="6659" width="12.7109375" style="72" customWidth="1"/>
    <col min="6660" max="6660" width="16.140625" style="72" customWidth="1"/>
    <col min="6661" max="6661" width="15.42578125" style="72" customWidth="1"/>
    <col min="6662" max="6662" width="16.5703125" style="72" customWidth="1"/>
    <col min="6663" max="6663" width="15.28515625" style="72" customWidth="1"/>
    <col min="6664" max="6664" width="16.42578125" style="72" customWidth="1"/>
    <col min="6665" max="6665" width="15.5703125" style="72" customWidth="1"/>
    <col min="6666" max="6666" width="16.85546875" style="72" customWidth="1"/>
    <col min="6667" max="6667" width="16.7109375" style="72" customWidth="1"/>
    <col min="6668" max="6668" width="1.28515625" style="72" customWidth="1"/>
    <col min="6669" max="6669" width="21.85546875" style="72" customWidth="1"/>
    <col min="6670" max="6670" width="9.7109375" style="72" customWidth="1"/>
    <col min="6671" max="6671" width="36.28515625" style="72" customWidth="1"/>
    <col min="6672" max="6673" width="0" style="72" hidden="1" customWidth="1"/>
    <col min="6674" max="6674" width="12.28515625" style="72" bestFit="1" customWidth="1"/>
    <col min="6675" max="6912" width="9.140625" style="72"/>
    <col min="6913" max="6913" width="44.85546875" style="72" customWidth="1"/>
    <col min="6914" max="6914" width="13.5703125" style="72" customWidth="1"/>
    <col min="6915" max="6915" width="12.7109375" style="72" customWidth="1"/>
    <col min="6916" max="6916" width="16.140625" style="72" customWidth="1"/>
    <col min="6917" max="6917" width="15.42578125" style="72" customWidth="1"/>
    <col min="6918" max="6918" width="16.5703125" style="72" customWidth="1"/>
    <col min="6919" max="6919" width="15.28515625" style="72" customWidth="1"/>
    <col min="6920" max="6920" width="16.42578125" style="72" customWidth="1"/>
    <col min="6921" max="6921" width="15.5703125" style="72" customWidth="1"/>
    <col min="6922" max="6922" width="16.85546875" style="72" customWidth="1"/>
    <col min="6923" max="6923" width="16.7109375" style="72" customWidth="1"/>
    <col min="6924" max="6924" width="1.28515625" style="72" customWidth="1"/>
    <col min="6925" max="6925" width="21.85546875" style="72" customWidth="1"/>
    <col min="6926" max="6926" width="9.7109375" style="72" customWidth="1"/>
    <col min="6927" max="6927" width="36.28515625" style="72" customWidth="1"/>
    <col min="6928" max="6929" width="0" style="72" hidden="1" customWidth="1"/>
    <col min="6930" max="6930" width="12.28515625" style="72" bestFit="1" customWidth="1"/>
    <col min="6931" max="7168" width="9.140625" style="72"/>
    <col min="7169" max="7169" width="44.85546875" style="72" customWidth="1"/>
    <col min="7170" max="7170" width="13.5703125" style="72" customWidth="1"/>
    <col min="7171" max="7171" width="12.7109375" style="72" customWidth="1"/>
    <col min="7172" max="7172" width="16.140625" style="72" customWidth="1"/>
    <col min="7173" max="7173" width="15.42578125" style="72" customWidth="1"/>
    <col min="7174" max="7174" width="16.5703125" style="72" customWidth="1"/>
    <col min="7175" max="7175" width="15.28515625" style="72" customWidth="1"/>
    <col min="7176" max="7176" width="16.42578125" style="72" customWidth="1"/>
    <col min="7177" max="7177" width="15.5703125" style="72" customWidth="1"/>
    <col min="7178" max="7178" width="16.85546875" style="72" customWidth="1"/>
    <col min="7179" max="7179" width="16.7109375" style="72" customWidth="1"/>
    <col min="7180" max="7180" width="1.28515625" style="72" customWidth="1"/>
    <col min="7181" max="7181" width="21.85546875" style="72" customWidth="1"/>
    <col min="7182" max="7182" width="9.7109375" style="72" customWidth="1"/>
    <col min="7183" max="7183" width="36.28515625" style="72" customWidth="1"/>
    <col min="7184" max="7185" width="0" style="72" hidden="1" customWidth="1"/>
    <col min="7186" max="7186" width="12.28515625" style="72" bestFit="1" customWidth="1"/>
    <col min="7187" max="7424" width="9.140625" style="72"/>
    <col min="7425" max="7425" width="44.85546875" style="72" customWidth="1"/>
    <col min="7426" max="7426" width="13.5703125" style="72" customWidth="1"/>
    <col min="7427" max="7427" width="12.7109375" style="72" customWidth="1"/>
    <col min="7428" max="7428" width="16.140625" style="72" customWidth="1"/>
    <col min="7429" max="7429" width="15.42578125" style="72" customWidth="1"/>
    <col min="7430" max="7430" width="16.5703125" style="72" customWidth="1"/>
    <col min="7431" max="7431" width="15.28515625" style="72" customWidth="1"/>
    <col min="7432" max="7432" width="16.42578125" style="72" customWidth="1"/>
    <col min="7433" max="7433" width="15.5703125" style="72" customWidth="1"/>
    <col min="7434" max="7434" width="16.85546875" style="72" customWidth="1"/>
    <col min="7435" max="7435" width="16.7109375" style="72" customWidth="1"/>
    <col min="7436" max="7436" width="1.28515625" style="72" customWidth="1"/>
    <col min="7437" max="7437" width="21.85546875" style="72" customWidth="1"/>
    <col min="7438" max="7438" width="9.7109375" style="72" customWidth="1"/>
    <col min="7439" max="7439" width="36.28515625" style="72" customWidth="1"/>
    <col min="7440" max="7441" width="0" style="72" hidden="1" customWidth="1"/>
    <col min="7442" max="7442" width="12.28515625" style="72" bestFit="1" customWidth="1"/>
    <col min="7443" max="7680" width="9.140625" style="72"/>
    <col min="7681" max="7681" width="44.85546875" style="72" customWidth="1"/>
    <col min="7682" max="7682" width="13.5703125" style="72" customWidth="1"/>
    <col min="7683" max="7683" width="12.7109375" style="72" customWidth="1"/>
    <col min="7684" max="7684" width="16.140625" style="72" customWidth="1"/>
    <col min="7685" max="7685" width="15.42578125" style="72" customWidth="1"/>
    <col min="7686" max="7686" width="16.5703125" style="72" customWidth="1"/>
    <col min="7687" max="7687" width="15.28515625" style="72" customWidth="1"/>
    <col min="7688" max="7688" width="16.42578125" style="72" customWidth="1"/>
    <col min="7689" max="7689" width="15.5703125" style="72" customWidth="1"/>
    <col min="7690" max="7690" width="16.85546875" style="72" customWidth="1"/>
    <col min="7691" max="7691" width="16.7109375" style="72" customWidth="1"/>
    <col min="7692" max="7692" width="1.28515625" style="72" customWidth="1"/>
    <col min="7693" max="7693" width="21.85546875" style="72" customWidth="1"/>
    <col min="7694" max="7694" width="9.7109375" style="72" customWidth="1"/>
    <col min="7695" max="7695" width="36.28515625" style="72" customWidth="1"/>
    <col min="7696" max="7697" width="0" style="72" hidden="1" customWidth="1"/>
    <col min="7698" max="7698" width="12.28515625" style="72" bestFit="1" customWidth="1"/>
    <col min="7699" max="7936" width="9.140625" style="72"/>
    <col min="7937" max="7937" width="44.85546875" style="72" customWidth="1"/>
    <col min="7938" max="7938" width="13.5703125" style="72" customWidth="1"/>
    <col min="7939" max="7939" width="12.7109375" style="72" customWidth="1"/>
    <col min="7940" max="7940" width="16.140625" style="72" customWidth="1"/>
    <col min="7941" max="7941" width="15.42578125" style="72" customWidth="1"/>
    <col min="7942" max="7942" width="16.5703125" style="72" customWidth="1"/>
    <col min="7943" max="7943" width="15.28515625" style="72" customWidth="1"/>
    <col min="7944" max="7944" width="16.42578125" style="72" customWidth="1"/>
    <col min="7945" max="7945" width="15.5703125" style="72" customWidth="1"/>
    <col min="7946" max="7946" width="16.85546875" style="72" customWidth="1"/>
    <col min="7947" max="7947" width="16.7109375" style="72" customWidth="1"/>
    <col min="7948" max="7948" width="1.28515625" style="72" customWidth="1"/>
    <col min="7949" max="7949" width="21.85546875" style="72" customWidth="1"/>
    <col min="7950" max="7950" width="9.7109375" style="72" customWidth="1"/>
    <col min="7951" max="7951" width="36.28515625" style="72" customWidth="1"/>
    <col min="7952" max="7953" width="0" style="72" hidden="1" customWidth="1"/>
    <col min="7954" max="7954" width="12.28515625" style="72" bestFit="1" customWidth="1"/>
    <col min="7955" max="8192" width="9.140625" style="72"/>
    <col min="8193" max="8193" width="44.85546875" style="72" customWidth="1"/>
    <col min="8194" max="8194" width="13.5703125" style="72" customWidth="1"/>
    <col min="8195" max="8195" width="12.7109375" style="72" customWidth="1"/>
    <col min="8196" max="8196" width="16.140625" style="72" customWidth="1"/>
    <col min="8197" max="8197" width="15.42578125" style="72" customWidth="1"/>
    <col min="8198" max="8198" width="16.5703125" style="72" customWidth="1"/>
    <col min="8199" max="8199" width="15.28515625" style="72" customWidth="1"/>
    <col min="8200" max="8200" width="16.42578125" style="72" customWidth="1"/>
    <col min="8201" max="8201" width="15.5703125" style="72" customWidth="1"/>
    <col min="8202" max="8202" width="16.85546875" style="72" customWidth="1"/>
    <col min="8203" max="8203" width="16.7109375" style="72" customWidth="1"/>
    <col min="8204" max="8204" width="1.28515625" style="72" customWidth="1"/>
    <col min="8205" max="8205" width="21.85546875" style="72" customWidth="1"/>
    <col min="8206" max="8206" width="9.7109375" style="72" customWidth="1"/>
    <col min="8207" max="8207" width="36.28515625" style="72" customWidth="1"/>
    <col min="8208" max="8209" width="0" style="72" hidden="1" customWidth="1"/>
    <col min="8210" max="8210" width="12.28515625" style="72" bestFit="1" customWidth="1"/>
    <col min="8211" max="8448" width="9.140625" style="72"/>
    <col min="8449" max="8449" width="44.85546875" style="72" customWidth="1"/>
    <col min="8450" max="8450" width="13.5703125" style="72" customWidth="1"/>
    <col min="8451" max="8451" width="12.7109375" style="72" customWidth="1"/>
    <col min="8452" max="8452" width="16.140625" style="72" customWidth="1"/>
    <col min="8453" max="8453" width="15.42578125" style="72" customWidth="1"/>
    <col min="8454" max="8454" width="16.5703125" style="72" customWidth="1"/>
    <col min="8455" max="8455" width="15.28515625" style="72" customWidth="1"/>
    <col min="8456" max="8456" width="16.42578125" style="72" customWidth="1"/>
    <col min="8457" max="8457" width="15.5703125" style="72" customWidth="1"/>
    <col min="8458" max="8458" width="16.85546875" style="72" customWidth="1"/>
    <col min="8459" max="8459" width="16.7109375" style="72" customWidth="1"/>
    <col min="8460" max="8460" width="1.28515625" style="72" customWidth="1"/>
    <col min="8461" max="8461" width="21.85546875" style="72" customWidth="1"/>
    <col min="8462" max="8462" width="9.7109375" style="72" customWidth="1"/>
    <col min="8463" max="8463" width="36.28515625" style="72" customWidth="1"/>
    <col min="8464" max="8465" width="0" style="72" hidden="1" customWidth="1"/>
    <col min="8466" max="8466" width="12.28515625" style="72" bestFit="1" customWidth="1"/>
    <col min="8467" max="8704" width="9.140625" style="72"/>
    <col min="8705" max="8705" width="44.85546875" style="72" customWidth="1"/>
    <col min="8706" max="8706" width="13.5703125" style="72" customWidth="1"/>
    <col min="8707" max="8707" width="12.7109375" style="72" customWidth="1"/>
    <col min="8708" max="8708" width="16.140625" style="72" customWidth="1"/>
    <col min="8709" max="8709" width="15.42578125" style="72" customWidth="1"/>
    <col min="8710" max="8710" width="16.5703125" style="72" customWidth="1"/>
    <col min="8711" max="8711" width="15.28515625" style="72" customWidth="1"/>
    <col min="8712" max="8712" width="16.42578125" style="72" customWidth="1"/>
    <col min="8713" max="8713" width="15.5703125" style="72" customWidth="1"/>
    <col min="8714" max="8714" width="16.85546875" style="72" customWidth="1"/>
    <col min="8715" max="8715" width="16.7109375" style="72" customWidth="1"/>
    <col min="8716" max="8716" width="1.28515625" style="72" customWidth="1"/>
    <col min="8717" max="8717" width="21.85546875" style="72" customWidth="1"/>
    <col min="8718" max="8718" width="9.7109375" style="72" customWidth="1"/>
    <col min="8719" max="8719" width="36.28515625" style="72" customWidth="1"/>
    <col min="8720" max="8721" width="0" style="72" hidden="1" customWidth="1"/>
    <col min="8722" max="8722" width="12.28515625" style="72" bestFit="1" customWidth="1"/>
    <col min="8723" max="8960" width="9.140625" style="72"/>
    <col min="8961" max="8961" width="44.85546875" style="72" customWidth="1"/>
    <col min="8962" max="8962" width="13.5703125" style="72" customWidth="1"/>
    <col min="8963" max="8963" width="12.7109375" style="72" customWidth="1"/>
    <col min="8964" max="8964" width="16.140625" style="72" customWidth="1"/>
    <col min="8965" max="8965" width="15.42578125" style="72" customWidth="1"/>
    <col min="8966" max="8966" width="16.5703125" style="72" customWidth="1"/>
    <col min="8967" max="8967" width="15.28515625" style="72" customWidth="1"/>
    <col min="8968" max="8968" width="16.42578125" style="72" customWidth="1"/>
    <col min="8969" max="8969" width="15.5703125" style="72" customWidth="1"/>
    <col min="8970" max="8970" width="16.85546875" style="72" customWidth="1"/>
    <col min="8971" max="8971" width="16.7109375" style="72" customWidth="1"/>
    <col min="8972" max="8972" width="1.28515625" style="72" customWidth="1"/>
    <col min="8973" max="8973" width="21.85546875" style="72" customWidth="1"/>
    <col min="8974" max="8974" width="9.7109375" style="72" customWidth="1"/>
    <col min="8975" max="8975" width="36.28515625" style="72" customWidth="1"/>
    <col min="8976" max="8977" width="0" style="72" hidden="1" customWidth="1"/>
    <col min="8978" max="8978" width="12.28515625" style="72" bestFit="1" customWidth="1"/>
    <col min="8979" max="9216" width="9.140625" style="72"/>
    <col min="9217" max="9217" width="44.85546875" style="72" customWidth="1"/>
    <col min="9218" max="9218" width="13.5703125" style="72" customWidth="1"/>
    <col min="9219" max="9219" width="12.7109375" style="72" customWidth="1"/>
    <col min="9220" max="9220" width="16.140625" style="72" customWidth="1"/>
    <col min="9221" max="9221" width="15.42578125" style="72" customWidth="1"/>
    <col min="9222" max="9222" width="16.5703125" style="72" customWidth="1"/>
    <col min="9223" max="9223" width="15.28515625" style="72" customWidth="1"/>
    <col min="9224" max="9224" width="16.42578125" style="72" customWidth="1"/>
    <col min="9225" max="9225" width="15.5703125" style="72" customWidth="1"/>
    <col min="9226" max="9226" width="16.85546875" style="72" customWidth="1"/>
    <col min="9227" max="9227" width="16.7109375" style="72" customWidth="1"/>
    <col min="9228" max="9228" width="1.28515625" style="72" customWidth="1"/>
    <col min="9229" max="9229" width="21.85546875" style="72" customWidth="1"/>
    <col min="9230" max="9230" width="9.7109375" style="72" customWidth="1"/>
    <col min="9231" max="9231" width="36.28515625" style="72" customWidth="1"/>
    <col min="9232" max="9233" width="0" style="72" hidden="1" customWidth="1"/>
    <col min="9234" max="9234" width="12.28515625" style="72" bestFit="1" customWidth="1"/>
    <col min="9235" max="9472" width="9.140625" style="72"/>
    <col min="9473" max="9473" width="44.85546875" style="72" customWidth="1"/>
    <col min="9474" max="9474" width="13.5703125" style="72" customWidth="1"/>
    <col min="9475" max="9475" width="12.7109375" style="72" customWidth="1"/>
    <col min="9476" max="9476" width="16.140625" style="72" customWidth="1"/>
    <col min="9477" max="9477" width="15.42578125" style="72" customWidth="1"/>
    <col min="9478" max="9478" width="16.5703125" style="72" customWidth="1"/>
    <col min="9479" max="9479" width="15.28515625" style="72" customWidth="1"/>
    <col min="9480" max="9480" width="16.42578125" style="72" customWidth="1"/>
    <col min="9481" max="9481" width="15.5703125" style="72" customWidth="1"/>
    <col min="9482" max="9482" width="16.85546875" style="72" customWidth="1"/>
    <col min="9483" max="9483" width="16.7109375" style="72" customWidth="1"/>
    <col min="9484" max="9484" width="1.28515625" style="72" customWidth="1"/>
    <col min="9485" max="9485" width="21.85546875" style="72" customWidth="1"/>
    <col min="9486" max="9486" width="9.7109375" style="72" customWidth="1"/>
    <col min="9487" max="9487" width="36.28515625" style="72" customWidth="1"/>
    <col min="9488" max="9489" width="0" style="72" hidden="1" customWidth="1"/>
    <col min="9490" max="9490" width="12.28515625" style="72" bestFit="1" customWidth="1"/>
    <col min="9491" max="9728" width="9.140625" style="72"/>
    <col min="9729" max="9729" width="44.85546875" style="72" customWidth="1"/>
    <col min="9730" max="9730" width="13.5703125" style="72" customWidth="1"/>
    <col min="9731" max="9731" width="12.7109375" style="72" customWidth="1"/>
    <col min="9732" max="9732" width="16.140625" style="72" customWidth="1"/>
    <col min="9733" max="9733" width="15.42578125" style="72" customWidth="1"/>
    <col min="9734" max="9734" width="16.5703125" style="72" customWidth="1"/>
    <col min="9735" max="9735" width="15.28515625" style="72" customWidth="1"/>
    <col min="9736" max="9736" width="16.42578125" style="72" customWidth="1"/>
    <col min="9737" max="9737" width="15.5703125" style="72" customWidth="1"/>
    <col min="9738" max="9738" width="16.85546875" style="72" customWidth="1"/>
    <col min="9739" max="9739" width="16.7109375" style="72" customWidth="1"/>
    <col min="9740" max="9740" width="1.28515625" style="72" customWidth="1"/>
    <col min="9741" max="9741" width="21.85546875" style="72" customWidth="1"/>
    <col min="9742" max="9742" width="9.7109375" style="72" customWidth="1"/>
    <col min="9743" max="9743" width="36.28515625" style="72" customWidth="1"/>
    <col min="9744" max="9745" width="0" style="72" hidden="1" customWidth="1"/>
    <col min="9746" max="9746" width="12.28515625" style="72" bestFit="1" customWidth="1"/>
    <col min="9747" max="9984" width="9.140625" style="72"/>
    <col min="9985" max="9985" width="44.85546875" style="72" customWidth="1"/>
    <col min="9986" max="9986" width="13.5703125" style="72" customWidth="1"/>
    <col min="9987" max="9987" width="12.7109375" style="72" customWidth="1"/>
    <col min="9988" max="9988" width="16.140625" style="72" customWidth="1"/>
    <col min="9989" max="9989" width="15.42578125" style="72" customWidth="1"/>
    <col min="9990" max="9990" width="16.5703125" style="72" customWidth="1"/>
    <col min="9991" max="9991" width="15.28515625" style="72" customWidth="1"/>
    <col min="9992" max="9992" width="16.42578125" style="72" customWidth="1"/>
    <col min="9993" max="9993" width="15.5703125" style="72" customWidth="1"/>
    <col min="9994" max="9994" width="16.85546875" style="72" customWidth="1"/>
    <col min="9995" max="9995" width="16.7109375" style="72" customWidth="1"/>
    <col min="9996" max="9996" width="1.28515625" style="72" customWidth="1"/>
    <col min="9997" max="9997" width="21.85546875" style="72" customWidth="1"/>
    <col min="9998" max="9998" width="9.7109375" style="72" customWidth="1"/>
    <col min="9999" max="9999" width="36.28515625" style="72" customWidth="1"/>
    <col min="10000" max="10001" width="0" style="72" hidden="1" customWidth="1"/>
    <col min="10002" max="10002" width="12.28515625" style="72" bestFit="1" customWidth="1"/>
    <col min="10003" max="10240" width="9.140625" style="72"/>
    <col min="10241" max="10241" width="44.85546875" style="72" customWidth="1"/>
    <col min="10242" max="10242" width="13.5703125" style="72" customWidth="1"/>
    <col min="10243" max="10243" width="12.7109375" style="72" customWidth="1"/>
    <col min="10244" max="10244" width="16.140625" style="72" customWidth="1"/>
    <col min="10245" max="10245" width="15.42578125" style="72" customWidth="1"/>
    <col min="10246" max="10246" width="16.5703125" style="72" customWidth="1"/>
    <col min="10247" max="10247" width="15.28515625" style="72" customWidth="1"/>
    <col min="10248" max="10248" width="16.42578125" style="72" customWidth="1"/>
    <col min="10249" max="10249" width="15.5703125" style="72" customWidth="1"/>
    <col min="10250" max="10250" width="16.85546875" style="72" customWidth="1"/>
    <col min="10251" max="10251" width="16.7109375" style="72" customWidth="1"/>
    <col min="10252" max="10252" width="1.28515625" style="72" customWidth="1"/>
    <col min="10253" max="10253" width="21.85546875" style="72" customWidth="1"/>
    <col min="10254" max="10254" width="9.7109375" style="72" customWidth="1"/>
    <col min="10255" max="10255" width="36.28515625" style="72" customWidth="1"/>
    <col min="10256" max="10257" width="0" style="72" hidden="1" customWidth="1"/>
    <col min="10258" max="10258" width="12.28515625" style="72" bestFit="1" customWidth="1"/>
    <col min="10259" max="10496" width="9.140625" style="72"/>
    <col min="10497" max="10497" width="44.85546875" style="72" customWidth="1"/>
    <col min="10498" max="10498" width="13.5703125" style="72" customWidth="1"/>
    <col min="10499" max="10499" width="12.7109375" style="72" customWidth="1"/>
    <col min="10500" max="10500" width="16.140625" style="72" customWidth="1"/>
    <col min="10501" max="10501" width="15.42578125" style="72" customWidth="1"/>
    <col min="10502" max="10502" width="16.5703125" style="72" customWidth="1"/>
    <col min="10503" max="10503" width="15.28515625" style="72" customWidth="1"/>
    <col min="10504" max="10504" width="16.42578125" style="72" customWidth="1"/>
    <col min="10505" max="10505" width="15.5703125" style="72" customWidth="1"/>
    <col min="10506" max="10506" width="16.85546875" style="72" customWidth="1"/>
    <col min="10507" max="10507" width="16.7109375" style="72" customWidth="1"/>
    <col min="10508" max="10508" width="1.28515625" style="72" customWidth="1"/>
    <col min="10509" max="10509" width="21.85546875" style="72" customWidth="1"/>
    <col min="10510" max="10510" width="9.7109375" style="72" customWidth="1"/>
    <col min="10511" max="10511" width="36.28515625" style="72" customWidth="1"/>
    <col min="10512" max="10513" width="0" style="72" hidden="1" customWidth="1"/>
    <col min="10514" max="10514" width="12.28515625" style="72" bestFit="1" customWidth="1"/>
    <col min="10515" max="10752" width="9.140625" style="72"/>
    <col min="10753" max="10753" width="44.85546875" style="72" customWidth="1"/>
    <col min="10754" max="10754" width="13.5703125" style="72" customWidth="1"/>
    <col min="10755" max="10755" width="12.7109375" style="72" customWidth="1"/>
    <col min="10756" max="10756" width="16.140625" style="72" customWidth="1"/>
    <col min="10757" max="10757" width="15.42578125" style="72" customWidth="1"/>
    <col min="10758" max="10758" width="16.5703125" style="72" customWidth="1"/>
    <col min="10759" max="10759" width="15.28515625" style="72" customWidth="1"/>
    <col min="10760" max="10760" width="16.42578125" style="72" customWidth="1"/>
    <col min="10761" max="10761" width="15.5703125" style="72" customWidth="1"/>
    <col min="10762" max="10762" width="16.85546875" style="72" customWidth="1"/>
    <col min="10763" max="10763" width="16.7109375" style="72" customWidth="1"/>
    <col min="10764" max="10764" width="1.28515625" style="72" customWidth="1"/>
    <col min="10765" max="10765" width="21.85546875" style="72" customWidth="1"/>
    <col min="10766" max="10766" width="9.7109375" style="72" customWidth="1"/>
    <col min="10767" max="10767" width="36.28515625" style="72" customWidth="1"/>
    <col min="10768" max="10769" width="0" style="72" hidden="1" customWidth="1"/>
    <col min="10770" max="10770" width="12.28515625" style="72" bestFit="1" customWidth="1"/>
    <col min="10771" max="11008" width="9.140625" style="72"/>
    <col min="11009" max="11009" width="44.85546875" style="72" customWidth="1"/>
    <col min="11010" max="11010" width="13.5703125" style="72" customWidth="1"/>
    <col min="11011" max="11011" width="12.7109375" style="72" customWidth="1"/>
    <col min="11012" max="11012" width="16.140625" style="72" customWidth="1"/>
    <col min="11013" max="11013" width="15.42578125" style="72" customWidth="1"/>
    <col min="11014" max="11014" width="16.5703125" style="72" customWidth="1"/>
    <col min="11015" max="11015" width="15.28515625" style="72" customWidth="1"/>
    <col min="11016" max="11016" width="16.42578125" style="72" customWidth="1"/>
    <col min="11017" max="11017" width="15.5703125" style="72" customWidth="1"/>
    <col min="11018" max="11018" width="16.85546875" style="72" customWidth="1"/>
    <col min="11019" max="11019" width="16.7109375" style="72" customWidth="1"/>
    <col min="11020" max="11020" width="1.28515625" style="72" customWidth="1"/>
    <col min="11021" max="11021" width="21.85546875" style="72" customWidth="1"/>
    <col min="11022" max="11022" width="9.7109375" style="72" customWidth="1"/>
    <col min="11023" max="11023" width="36.28515625" style="72" customWidth="1"/>
    <col min="11024" max="11025" width="0" style="72" hidden="1" customWidth="1"/>
    <col min="11026" max="11026" width="12.28515625" style="72" bestFit="1" customWidth="1"/>
    <col min="11027" max="11264" width="9.140625" style="72"/>
    <col min="11265" max="11265" width="44.85546875" style="72" customWidth="1"/>
    <col min="11266" max="11266" width="13.5703125" style="72" customWidth="1"/>
    <col min="11267" max="11267" width="12.7109375" style="72" customWidth="1"/>
    <col min="11268" max="11268" width="16.140625" style="72" customWidth="1"/>
    <col min="11269" max="11269" width="15.42578125" style="72" customWidth="1"/>
    <col min="11270" max="11270" width="16.5703125" style="72" customWidth="1"/>
    <col min="11271" max="11271" width="15.28515625" style="72" customWidth="1"/>
    <col min="11272" max="11272" width="16.42578125" style="72" customWidth="1"/>
    <col min="11273" max="11273" width="15.5703125" style="72" customWidth="1"/>
    <col min="11274" max="11274" width="16.85546875" style="72" customWidth="1"/>
    <col min="11275" max="11275" width="16.7109375" style="72" customWidth="1"/>
    <col min="11276" max="11276" width="1.28515625" style="72" customWidth="1"/>
    <col min="11277" max="11277" width="21.85546875" style="72" customWidth="1"/>
    <col min="11278" max="11278" width="9.7109375" style="72" customWidth="1"/>
    <col min="11279" max="11279" width="36.28515625" style="72" customWidth="1"/>
    <col min="11280" max="11281" width="0" style="72" hidden="1" customWidth="1"/>
    <col min="11282" max="11282" width="12.28515625" style="72" bestFit="1" customWidth="1"/>
    <col min="11283" max="11520" width="9.140625" style="72"/>
    <col min="11521" max="11521" width="44.85546875" style="72" customWidth="1"/>
    <col min="11522" max="11522" width="13.5703125" style="72" customWidth="1"/>
    <col min="11523" max="11523" width="12.7109375" style="72" customWidth="1"/>
    <col min="11524" max="11524" width="16.140625" style="72" customWidth="1"/>
    <col min="11525" max="11525" width="15.42578125" style="72" customWidth="1"/>
    <col min="11526" max="11526" width="16.5703125" style="72" customWidth="1"/>
    <col min="11527" max="11527" width="15.28515625" style="72" customWidth="1"/>
    <col min="11528" max="11528" width="16.42578125" style="72" customWidth="1"/>
    <col min="11529" max="11529" width="15.5703125" style="72" customWidth="1"/>
    <col min="11530" max="11530" width="16.85546875" style="72" customWidth="1"/>
    <col min="11531" max="11531" width="16.7109375" style="72" customWidth="1"/>
    <col min="11532" max="11532" width="1.28515625" style="72" customWidth="1"/>
    <col min="11533" max="11533" width="21.85546875" style="72" customWidth="1"/>
    <col min="11534" max="11534" width="9.7109375" style="72" customWidth="1"/>
    <col min="11535" max="11535" width="36.28515625" style="72" customWidth="1"/>
    <col min="11536" max="11537" width="0" style="72" hidden="1" customWidth="1"/>
    <col min="11538" max="11538" width="12.28515625" style="72" bestFit="1" customWidth="1"/>
    <col min="11539" max="11776" width="9.140625" style="72"/>
    <col min="11777" max="11777" width="44.85546875" style="72" customWidth="1"/>
    <col min="11778" max="11778" width="13.5703125" style="72" customWidth="1"/>
    <col min="11779" max="11779" width="12.7109375" style="72" customWidth="1"/>
    <col min="11780" max="11780" width="16.140625" style="72" customWidth="1"/>
    <col min="11781" max="11781" width="15.42578125" style="72" customWidth="1"/>
    <col min="11782" max="11782" width="16.5703125" style="72" customWidth="1"/>
    <col min="11783" max="11783" width="15.28515625" style="72" customWidth="1"/>
    <col min="11784" max="11784" width="16.42578125" style="72" customWidth="1"/>
    <col min="11785" max="11785" width="15.5703125" style="72" customWidth="1"/>
    <col min="11786" max="11786" width="16.85546875" style="72" customWidth="1"/>
    <col min="11787" max="11787" width="16.7109375" style="72" customWidth="1"/>
    <col min="11788" max="11788" width="1.28515625" style="72" customWidth="1"/>
    <col min="11789" max="11789" width="21.85546875" style="72" customWidth="1"/>
    <col min="11790" max="11790" width="9.7109375" style="72" customWidth="1"/>
    <col min="11791" max="11791" width="36.28515625" style="72" customWidth="1"/>
    <col min="11792" max="11793" width="0" style="72" hidden="1" customWidth="1"/>
    <col min="11794" max="11794" width="12.28515625" style="72" bestFit="1" customWidth="1"/>
    <col min="11795" max="12032" width="9.140625" style="72"/>
    <col min="12033" max="12033" width="44.85546875" style="72" customWidth="1"/>
    <col min="12034" max="12034" width="13.5703125" style="72" customWidth="1"/>
    <col min="12035" max="12035" width="12.7109375" style="72" customWidth="1"/>
    <col min="12036" max="12036" width="16.140625" style="72" customWidth="1"/>
    <col min="12037" max="12037" width="15.42578125" style="72" customWidth="1"/>
    <col min="12038" max="12038" width="16.5703125" style="72" customWidth="1"/>
    <col min="12039" max="12039" width="15.28515625" style="72" customWidth="1"/>
    <col min="12040" max="12040" width="16.42578125" style="72" customWidth="1"/>
    <col min="12041" max="12041" width="15.5703125" style="72" customWidth="1"/>
    <col min="12042" max="12042" width="16.85546875" style="72" customWidth="1"/>
    <col min="12043" max="12043" width="16.7109375" style="72" customWidth="1"/>
    <col min="12044" max="12044" width="1.28515625" style="72" customWidth="1"/>
    <col min="12045" max="12045" width="21.85546875" style="72" customWidth="1"/>
    <col min="12046" max="12046" width="9.7109375" style="72" customWidth="1"/>
    <col min="12047" max="12047" width="36.28515625" style="72" customWidth="1"/>
    <col min="12048" max="12049" width="0" style="72" hidden="1" customWidth="1"/>
    <col min="12050" max="12050" width="12.28515625" style="72" bestFit="1" customWidth="1"/>
    <col min="12051" max="12288" width="9.140625" style="72"/>
    <col min="12289" max="12289" width="44.85546875" style="72" customWidth="1"/>
    <col min="12290" max="12290" width="13.5703125" style="72" customWidth="1"/>
    <col min="12291" max="12291" width="12.7109375" style="72" customWidth="1"/>
    <col min="12292" max="12292" width="16.140625" style="72" customWidth="1"/>
    <col min="12293" max="12293" width="15.42578125" style="72" customWidth="1"/>
    <col min="12294" max="12294" width="16.5703125" style="72" customWidth="1"/>
    <col min="12295" max="12295" width="15.28515625" style="72" customWidth="1"/>
    <col min="12296" max="12296" width="16.42578125" style="72" customWidth="1"/>
    <col min="12297" max="12297" width="15.5703125" style="72" customWidth="1"/>
    <col min="12298" max="12298" width="16.85546875" style="72" customWidth="1"/>
    <col min="12299" max="12299" width="16.7109375" style="72" customWidth="1"/>
    <col min="12300" max="12300" width="1.28515625" style="72" customWidth="1"/>
    <col min="12301" max="12301" width="21.85546875" style="72" customWidth="1"/>
    <col min="12302" max="12302" width="9.7109375" style="72" customWidth="1"/>
    <col min="12303" max="12303" width="36.28515625" style="72" customWidth="1"/>
    <col min="12304" max="12305" width="0" style="72" hidden="1" customWidth="1"/>
    <col min="12306" max="12306" width="12.28515625" style="72" bestFit="1" customWidth="1"/>
    <col min="12307" max="12544" width="9.140625" style="72"/>
    <col min="12545" max="12545" width="44.85546875" style="72" customWidth="1"/>
    <col min="12546" max="12546" width="13.5703125" style="72" customWidth="1"/>
    <col min="12547" max="12547" width="12.7109375" style="72" customWidth="1"/>
    <col min="12548" max="12548" width="16.140625" style="72" customWidth="1"/>
    <col min="12549" max="12549" width="15.42578125" style="72" customWidth="1"/>
    <col min="12550" max="12550" width="16.5703125" style="72" customWidth="1"/>
    <col min="12551" max="12551" width="15.28515625" style="72" customWidth="1"/>
    <col min="12552" max="12552" width="16.42578125" style="72" customWidth="1"/>
    <col min="12553" max="12553" width="15.5703125" style="72" customWidth="1"/>
    <col min="12554" max="12554" width="16.85546875" style="72" customWidth="1"/>
    <col min="12555" max="12555" width="16.7109375" style="72" customWidth="1"/>
    <col min="12556" max="12556" width="1.28515625" style="72" customWidth="1"/>
    <col min="12557" max="12557" width="21.85546875" style="72" customWidth="1"/>
    <col min="12558" max="12558" width="9.7109375" style="72" customWidth="1"/>
    <col min="12559" max="12559" width="36.28515625" style="72" customWidth="1"/>
    <col min="12560" max="12561" width="0" style="72" hidden="1" customWidth="1"/>
    <col min="12562" max="12562" width="12.28515625" style="72" bestFit="1" customWidth="1"/>
    <col min="12563" max="12800" width="9.140625" style="72"/>
    <col min="12801" max="12801" width="44.85546875" style="72" customWidth="1"/>
    <col min="12802" max="12802" width="13.5703125" style="72" customWidth="1"/>
    <col min="12803" max="12803" width="12.7109375" style="72" customWidth="1"/>
    <col min="12804" max="12804" width="16.140625" style="72" customWidth="1"/>
    <col min="12805" max="12805" width="15.42578125" style="72" customWidth="1"/>
    <col min="12806" max="12806" width="16.5703125" style="72" customWidth="1"/>
    <col min="12807" max="12807" width="15.28515625" style="72" customWidth="1"/>
    <col min="12808" max="12808" width="16.42578125" style="72" customWidth="1"/>
    <col min="12809" max="12809" width="15.5703125" style="72" customWidth="1"/>
    <col min="12810" max="12810" width="16.85546875" style="72" customWidth="1"/>
    <col min="12811" max="12811" width="16.7109375" style="72" customWidth="1"/>
    <col min="12812" max="12812" width="1.28515625" style="72" customWidth="1"/>
    <col min="12813" max="12813" width="21.85546875" style="72" customWidth="1"/>
    <col min="12814" max="12814" width="9.7109375" style="72" customWidth="1"/>
    <col min="12815" max="12815" width="36.28515625" style="72" customWidth="1"/>
    <col min="12816" max="12817" width="0" style="72" hidden="1" customWidth="1"/>
    <col min="12818" max="12818" width="12.28515625" style="72" bestFit="1" customWidth="1"/>
    <col min="12819" max="13056" width="9.140625" style="72"/>
    <col min="13057" max="13057" width="44.85546875" style="72" customWidth="1"/>
    <col min="13058" max="13058" width="13.5703125" style="72" customWidth="1"/>
    <col min="13059" max="13059" width="12.7109375" style="72" customWidth="1"/>
    <col min="13060" max="13060" width="16.140625" style="72" customWidth="1"/>
    <col min="13061" max="13061" width="15.42578125" style="72" customWidth="1"/>
    <col min="13062" max="13062" width="16.5703125" style="72" customWidth="1"/>
    <col min="13063" max="13063" width="15.28515625" style="72" customWidth="1"/>
    <col min="13064" max="13064" width="16.42578125" style="72" customWidth="1"/>
    <col min="13065" max="13065" width="15.5703125" style="72" customWidth="1"/>
    <col min="13066" max="13066" width="16.85546875" style="72" customWidth="1"/>
    <col min="13067" max="13067" width="16.7109375" style="72" customWidth="1"/>
    <col min="13068" max="13068" width="1.28515625" style="72" customWidth="1"/>
    <col min="13069" max="13069" width="21.85546875" style="72" customWidth="1"/>
    <col min="13070" max="13070" width="9.7109375" style="72" customWidth="1"/>
    <col min="13071" max="13071" width="36.28515625" style="72" customWidth="1"/>
    <col min="13072" max="13073" width="0" style="72" hidden="1" customWidth="1"/>
    <col min="13074" max="13074" width="12.28515625" style="72" bestFit="1" customWidth="1"/>
    <col min="13075" max="13312" width="9.140625" style="72"/>
    <col min="13313" max="13313" width="44.85546875" style="72" customWidth="1"/>
    <col min="13314" max="13314" width="13.5703125" style="72" customWidth="1"/>
    <col min="13315" max="13315" width="12.7109375" style="72" customWidth="1"/>
    <col min="13316" max="13316" width="16.140625" style="72" customWidth="1"/>
    <col min="13317" max="13317" width="15.42578125" style="72" customWidth="1"/>
    <col min="13318" max="13318" width="16.5703125" style="72" customWidth="1"/>
    <col min="13319" max="13319" width="15.28515625" style="72" customWidth="1"/>
    <col min="13320" max="13320" width="16.42578125" style="72" customWidth="1"/>
    <col min="13321" max="13321" width="15.5703125" style="72" customWidth="1"/>
    <col min="13322" max="13322" width="16.85546875" style="72" customWidth="1"/>
    <col min="13323" max="13323" width="16.7109375" style="72" customWidth="1"/>
    <col min="13324" max="13324" width="1.28515625" style="72" customWidth="1"/>
    <col min="13325" max="13325" width="21.85546875" style="72" customWidth="1"/>
    <col min="13326" max="13326" width="9.7109375" style="72" customWidth="1"/>
    <col min="13327" max="13327" width="36.28515625" style="72" customWidth="1"/>
    <col min="13328" max="13329" width="0" style="72" hidden="1" customWidth="1"/>
    <col min="13330" max="13330" width="12.28515625" style="72" bestFit="1" customWidth="1"/>
    <col min="13331" max="13568" width="9.140625" style="72"/>
    <col min="13569" max="13569" width="44.85546875" style="72" customWidth="1"/>
    <col min="13570" max="13570" width="13.5703125" style="72" customWidth="1"/>
    <col min="13571" max="13571" width="12.7109375" style="72" customWidth="1"/>
    <col min="13572" max="13572" width="16.140625" style="72" customWidth="1"/>
    <col min="13573" max="13573" width="15.42578125" style="72" customWidth="1"/>
    <col min="13574" max="13574" width="16.5703125" style="72" customWidth="1"/>
    <col min="13575" max="13575" width="15.28515625" style="72" customWidth="1"/>
    <col min="13576" max="13576" width="16.42578125" style="72" customWidth="1"/>
    <col min="13577" max="13577" width="15.5703125" style="72" customWidth="1"/>
    <col min="13578" max="13578" width="16.85546875" style="72" customWidth="1"/>
    <col min="13579" max="13579" width="16.7109375" style="72" customWidth="1"/>
    <col min="13580" max="13580" width="1.28515625" style="72" customWidth="1"/>
    <col min="13581" max="13581" width="21.85546875" style="72" customWidth="1"/>
    <col min="13582" max="13582" width="9.7109375" style="72" customWidth="1"/>
    <col min="13583" max="13583" width="36.28515625" style="72" customWidth="1"/>
    <col min="13584" max="13585" width="0" style="72" hidden="1" customWidth="1"/>
    <col min="13586" max="13586" width="12.28515625" style="72" bestFit="1" customWidth="1"/>
    <col min="13587" max="13824" width="9.140625" style="72"/>
    <col min="13825" max="13825" width="44.85546875" style="72" customWidth="1"/>
    <col min="13826" max="13826" width="13.5703125" style="72" customWidth="1"/>
    <col min="13827" max="13827" width="12.7109375" style="72" customWidth="1"/>
    <col min="13828" max="13828" width="16.140625" style="72" customWidth="1"/>
    <col min="13829" max="13829" width="15.42578125" style="72" customWidth="1"/>
    <col min="13830" max="13830" width="16.5703125" style="72" customWidth="1"/>
    <col min="13831" max="13831" width="15.28515625" style="72" customWidth="1"/>
    <col min="13832" max="13832" width="16.42578125" style="72" customWidth="1"/>
    <col min="13833" max="13833" width="15.5703125" style="72" customWidth="1"/>
    <col min="13834" max="13834" width="16.85546875" style="72" customWidth="1"/>
    <col min="13835" max="13835" width="16.7109375" style="72" customWidth="1"/>
    <col min="13836" max="13836" width="1.28515625" style="72" customWidth="1"/>
    <col min="13837" max="13837" width="21.85546875" style="72" customWidth="1"/>
    <col min="13838" max="13838" width="9.7109375" style="72" customWidth="1"/>
    <col min="13839" max="13839" width="36.28515625" style="72" customWidth="1"/>
    <col min="13840" max="13841" width="0" style="72" hidden="1" customWidth="1"/>
    <col min="13842" max="13842" width="12.28515625" style="72" bestFit="1" customWidth="1"/>
    <col min="13843" max="14080" width="9.140625" style="72"/>
    <col min="14081" max="14081" width="44.85546875" style="72" customWidth="1"/>
    <col min="14082" max="14082" width="13.5703125" style="72" customWidth="1"/>
    <col min="14083" max="14083" width="12.7109375" style="72" customWidth="1"/>
    <col min="14084" max="14084" width="16.140625" style="72" customWidth="1"/>
    <col min="14085" max="14085" width="15.42578125" style="72" customWidth="1"/>
    <col min="14086" max="14086" width="16.5703125" style="72" customWidth="1"/>
    <col min="14087" max="14087" width="15.28515625" style="72" customWidth="1"/>
    <col min="14088" max="14088" width="16.42578125" style="72" customWidth="1"/>
    <col min="14089" max="14089" width="15.5703125" style="72" customWidth="1"/>
    <col min="14090" max="14090" width="16.85546875" style="72" customWidth="1"/>
    <col min="14091" max="14091" width="16.7109375" style="72" customWidth="1"/>
    <col min="14092" max="14092" width="1.28515625" style="72" customWidth="1"/>
    <col min="14093" max="14093" width="21.85546875" style="72" customWidth="1"/>
    <col min="14094" max="14094" width="9.7109375" style="72" customWidth="1"/>
    <col min="14095" max="14095" width="36.28515625" style="72" customWidth="1"/>
    <col min="14096" max="14097" width="0" style="72" hidden="1" customWidth="1"/>
    <col min="14098" max="14098" width="12.28515625" style="72" bestFit="1" customWidth="1"/>
    <col min="14099" max="14336" width="9.140625" style="72"/>
    <col min="14337" max="14337" width="44.85546875" style="72" customWidth="1"/>
    <col min="14338" max="14338" width="13.5703125" style="72" customWidth="1"/>
    <col min="14339" max="14339" width="12.7109375" style="72" customWidth="1"/>
    <col min="14340" max="14340" width="16.140625" style="72" customWidth="1"/>
    <col min="14341" max="14341" width="15.42578125" style="72" customWidth="1"/>
    <col min="14342" max="14342" width="16.5703125" style="72" customWidth="1"/>
    <col min="14343" max="14343" width="15.28515625" style="72" customWidth="1"/>
    <col min="14344" max="14344" width="16.42578125" style="72" customWidth="1"/>
    <col min="14345" max="14345" width="15.5703125" style="72" customWidth="1"/>
    <col min="14346" max="14346" width="16.85546875" style="72" customWidth="1"/>
    <col min="14347" max="14347" width="16.7109375" style="72" customWidth="1"/>
    <col min="14348" max="14348" width="1.28515625" style="72" customWidth="1"/>
    <col min="14349" max="14349" width="21.85546875" style="72" customWidth="1"/>
    <col min="14350" max="14350" width="9.7109375" style="72" customWidth="1"/>
    <col min="14351" max="14351" width="36.28515625" style="72" customWidth="1"/>
    <col min="14352" max="14353" width="0" style="72" hidden="1" customWidth="1"/>
    <col min="14354" max="14354" width="12.28515625" style="72" bestFit="1" customWidth="1"/>
    <col min="14355" max="14592" width="9.140625" style="72"/>
    <col min="14593" max="14593" width="44.85546875" style="72" customWidth="1"/>
    <col min="14594" max="14594" width="13.5703125" style="72" customWidth="1"/>
    <col min="14595" max="14595" width="12.7109375" style="72" customWidth="1"/>
    <col min="14596" max="14596" width="16.140625" style="72" customWidth="1"/>
    <col min="14597" max="14597" width="15.42578125" style="72" customWidth="1"/>
    <col min="14598" max="14598" width="16.5703125" style="72" customWidth="1"/>
    <col min="14599" max="14599" width="15.28515625" style="72" customWidth="1"/>
    <col min="14600" max="14600" width="16.42578125" style="72" customWidth="1"/>
    <col min="14601" max="14601" width="15.5703125" style="72" customWidth="1"/>
    <col min="14602" max="14602" width="16.85546875" style="72" customWidth="1"/>
    <col min="14603" max="14603" width="16.7109375" style="72" customWidth="1"/>
    <col min="14604" max="14604" width="1.28515625" style="72" customWidth="1"/>
    <col min="14605" max="14605" width="21.85546875" style="72" customWidth="1"/>
    <col min="14606" max="14606" width="9.7109375" style="72" customWidth="1"/>
    <col min="14607" max="14607" width="36.28515625" style="72" customWidth="1"/>
    <col min="14608" max="14609" width="0" style="72" hidden="1" customWidth="1"/>
    <col min="14610" max="14610" width="12.28515625" style="72" bestFit="1" customWidth="1"/>
    <col min="14611" max="14848" width="9.140625" style="72"/>
    <col min="14849" max="14849" width="44.85546875" style="72" customWidth="1"/>
    <col min="14850" max="14850" width="13.5703125" style="72" customWidth="1"/>
    <col min="14851" max="14851" width="12.7109375" style="72" customWidth="1"/>
    <col min="14852" max="14852" width="16.140625" style="72" customWidth="1"/>
    <col min="14853" max="14853" width="15.42578125" style="72" customWidth="1"/>
    <col min="14854" max="14854" width="16.5703125" style="72" customWidth="1"/>
    <col min="14855" max="14855" width="15.28515625" style="72" customWidth="1"/>
    <col min="14856" max="14856" width="16.42578125" style="72" customWidth="1"/>
    <col min="14857" max="14857" width="15.5703125" style="72" customWidth="1"/>
    <col min="14858" max="14858" width="16.85546875" style="72" customWidth="1"/>
    <col min="14859" max="14859" width="16.7109375" style="72" customWidth="1"/>
    <col min="14860" max="14860" width="1.28515625" style="72" customWidth="1"/>
    <col min="14861" max="14861" width="21.85546875" style="72" customWidth="1"/>
    <col min="14862" max="14862" width="9.7109375" style="72" customWidth="1"/>
    <col min="14863" max="14863" width="36.28515625" style="72" customWidth="1"/>
    <col min="14864" max="14865" width="0" style="72" hidden="1" customWidth="1"/>
    <col min="14866" max="14866" width="12.28515625" style="72" bestFit="1" customWidth="1"/>
    <col min="14867" max="15104" width="9.140625" style="72"/>
    <col min="15105" max="15105" width="44.85546875" style="72" customWidth="1"/>
    <col min="15106" max="15106" width="13.5703125" style="72" customWidth="1"/>
    <col min="15107" max="15107" width="12.7109375" style="72" customWidth="1"/>
    <col min="15108" max="15108" width="16.140625" style="72" customWidth="1"/>
    <col min="15109" max="15109" width="15.42578125" style="72" customWidth="1"/>
    <col min="15110" max="15110" width="16.5703125" style="72" customWidth="1"/>
    <col min="15111" max="15111" width="15.28515625" style="72" customWidth="1"/>
    <col min="15112" max="15112" width="16.42578125" style="72" customWidth="1"/>
    <col min="15113" max="15113" width="15.5703125" style="72" customWidth="1"/>
    <col min="15114" max="15114" width="16.85546875" style="72" customWidth="1"/>
    <col min="15115" max="15115" width="16.7109375" style="72" customWidth="1"/>
    <col min="15116" max="15116" width="1.28515625" style="72" customWidth="1"/>
    <col min="15117" max="15117" width="21.85546875" style="72" customWidth="1"/>
    <col min="15118" max="15118" width="9.7109375" style="72" customWidth="1"/>
    <col min="15119" max="15119" width="36.28515625" style="72" customWidth="1"/>
    <col min="15120" max="15121" width="0" style="72" hidden="1" customWidth="1"/>
    <col min="15122" max="15122" width="12.28515625" style="72" bestFit="1" customWidth="1"/>
    <col min="15123" max="15360" width="9.140625" style="72"/>
    <col min="15361" max="15361" width="44.85546875" style="72" customWidth="1"/>
    <col min="15362" max="15362" width="13.5703125" style="72" customWidth="1"/>
    <col min="15363" max="15363" width="12.7109375" style="72" customWidth="1"/>
    <col min="15364" max="15364" width="16.140625" style="72" customWidth="1"/>
    <col min="15365" max="15365" width="15.42578125" style="72" customWidth="1"/>
    <col min="15366" max="15366" width="16.5703125" style="72" customWidth="1"/>
    <col min="15367" max="15367" width="15.28515625" style="72" customWidth="1"/>
    <col min="15368" max="15368" width="16.42578125" style="72" customWidth="1"/>
    <col min="15369" max="15369" width="15.5703125" style="72" customWidth="1"/>
    <col min="15370" max="15370" width="16.85546875" style="72" customWidth="1"/>
    <col min="15371" max="15371" width="16.7109375" style="72" customWidth="1"/>
    <col min="15372" max="15372" width="1.28515625" style="72" customWidth="1"/>
    <col min="15373" max="15373" width="21.85546875" style="72" customWidth="1"/>
    <col min="15374" max="15374" width="9.7109375" style="72" customWidth="1"/>
    <col min="15375" max="15375" width="36.28515625" style="72" customWidth="1"/>
    <col min="15376" max="15377" width="0" style="72" hidden="1" customWidth="1"/>
    <col min="15378" max="15378" width="12.28515625" style="72" bestFit="1" customWidth="1"/>
    <col min="15379" max="15616" width="9.140625" style="72"/>
    <col min="15617" max="15617" width="44.85546875" style="72" customWidth="1"/>
    <col min="15618" max="15618" width="13.5703125" style="72" customWidth="1"/>
    <col min="15619" max="15619" width="12.7109375" style="72" customWidth="1"/>
    <col min="15620" max="15620" width="16.140625" style="72" customWidth="1"/>
    <col min="15621" max="15621" width="15.42578125" style="72" customWidth="1"/>
    <col min="15622" max="15622" width="16.5703125" style="72" customWidth="1"/>
    <col min="15623" max="15623" width="15.28515625" style="72" customWidth="1"/>
    <col min="15624" max="15624" width="16.42578125" style="72" customWidth="1"/>
    <col min="15625" max="15625" width="15.5703125" style="72" customWidth="1"/>
    <col min="15626" max="15626" width="16.85546875" style="72" customWidth="1"/>
    <col min="15627" max="15627" width="16.7109375" style="72" customWidth="1"/>
    <col min="15628" max="15628" width="1.28515625" style="72" customWidth="1"/>
    <col min="15629" max="15629" width="21.85546875" style="72" customWidth="1"/>
    <col min="15630" max="15630" width="9.7109375" style="72" customWidth="1"/>
    <col min="15631" max="15631" width="36.28515625" style="72" customWidth="1"/>
    <col min="15632" max="15633" width="0" style="72" hidden="1" customWidth="1"/>
    <col min="15634" max="15634" width="12.28515625" style="72" bestFit="1" customWidth="1"/>
    <col min="15635" max="15872" width="9.140625" style="72"/>
    <col min="15873" max="15873" width="44.85546875" style="72" customWidth="1"/>
    <col min="15874" max="15874" width="13.5703125" style="72" customWidth="1"/>
    <col min="15875" max="15875" width="12.7109375" style="72" customWidth="1"/>
    <col min="15876" max="15876" width="16.140625" style="72" customWidth="1"/>
    <col min="15877" max="15877" width="15.42578125" style="72" customWidth="1"/>
    <col min="15878" max="15878" width="16.5703125" style="72" customWidth="1"/>
    <col min="15879" max="15879" width="15.28515625" style="72" customWidth="1"/>
    <col min="15880" max="15880" width="16.42578125" style="72" customWidth="1"/>
    <col min="15881" max="15881" width="15.5703125" style="72" customWidth="1"/>
    <col min="15882" max="15882" width="16.85546875" style="72" customWidth="1"/>
    <col min="15883" max="15883" width="16.7109375" style="72" customWidth="1"/>
    <col min="15884" max="15884" width="1.28515625" style="72" customWidth="1"/>
    <col min="15885" max="15885" width="21.85546875" style="72" customWidth="1"/>
    <col min="15886" max="15886" width="9.7109375" style="72" customWidth="1"/>
    <col min="15887" max="15887" width="36.28515625" style="72" customWidth="1"/>
    <col min="15888" max="15889" width="0" style="72" hidden="1" customWidth="1"/>
    <col min="15890" max="15890" width="12.28515625" style="72" bestFit="1" customWidth="1"/>
    <col min="15891" max="16128" width="9.140625" style="72"/>
    <col min="16129" max="16129" width="44.85546875" style="72" customWidth="1"/>
    <col min="16130" max="16130" width="13.5703125" style="72" customWidth="1"/>
    <col min="16131" max="16131" width="12.7109375" style="72" customWidth="1"/>
    <col min="16132" max="16132" width="16.140625" style="72" customWidth="1"/>
    <col min="16133" max="16133" width="15.42578125" style="72" customWidth="1"/>
    <col min="16134" max="16134" width="16.5703125" style="72" customWidth="1"/>
    <col min="16135" max="16135" width="15.28515625" style="72" customWidth="1"/>
    <col min="16136" max="16136" width="16.42578125" style="72" customWidth="1"/>
    <col min="16137" max="16137" width="15.5703125" style="72" customWidth="1"/>
    <col min="16138" max="16138" width="16.85546875" style="72" customWidth="1"/>
    <col min="16139" max="16139" width="16.7109375" style="72" customWidth="1"/>
    <col min="16140" max="16140" width="1.28515625" style="72" customWidth="1"/>
    <col min="16141" max="16141" width="21.85546875" style="72" customWidth="1"/>
    <col min="16142" max="16142" width="9.7109375" style="72" customWidth="1"/>
    <col min="16143" max="16143" width="36.28515625" style="72" customWidth="1"/>
    <col min="16144" max="16145" width="0" style="72" hidden="1" customWidth="1"/>
    <col min="16146" max="16146" width="12.28515625" style="72" bestFit="1" customWidth="1"/>
    <col min="16147" max="16384" width="9.140625" style="72"/>
  </cols>
  <sheetData>
    <row r="1" spans="1:13" x14ac:dyDescent="0.25">
      <c r="K1" s="225" t="s">
        <v>102</v>
      </c>
      <c r="L1" s="225"/>
    </row>
    <row r="2" spans="1:13" ht="60.75" customHeight="1" x14ac:dyDescent="0.25">
      <c r="K2" s="225" t="s">
        <v>154</v>
      </c>
      <c r="L2" s="225"/>
    </row>
    <row r="3" spans="1:13" x14ac:dyDescent="0.25">
      <c r="A3" s="179" t="s">
        <v>103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</row>
    <row r="4" spans="1:13" x14ac:dyDescent="0.25">
      <c r="A4" s="179" t="s">
        <v>199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</row>
    <row r="5" spans="1:13" ht="63.75" customHeight="1" x14ac:dyDescent="0.25">
      <c r="A5" s="180" t="s">
        <v>179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</row>
    <row r="6" spans="1:13" ht="20.100000000000001" customHeight="1" x14ac:dyDescent="0.25">
      <c r="A6" s="182" t="s">
        <v>104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</row>
    <row r="7" spans="1:13" ht="21.95" customHeight="1" x14ac:dyDescent="0.25">
      <c r="A7" s="183" t="s">
        <v>150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</row>
    <row r="8" spans="1:13" ht="3" customHeight="1" x14ac:dyDescent="0.25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9" spans="1:13" ht="10.5" hidden="1" customHeight="1" x14ac:dyDescent="0.25">
      <c r="A9" s="184"/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</row>
    <row r="10" spans="1:13" ht="10.5" hidden="1" customHeight="1" x14ac:dyDescent="0.25">
      <c r="B10" s="72"/>
    </row>
    <row r="11" spans="1:13" s="98" customFormat="1" ht="63.75" customHeight="1" x14ac:dyDescent="0.25">
      <c r="A11" s="160" t="s">
        <v>27</v>
      </c>
      <c r="B11" s="160"/>
      <c r="C11" s="160"/>
      <c r="D11" s="160" t="s">
        <v>29</v>
      </c>
      <c r="E11" s="160"/>
      <c r="F11" s="160" t="s">
        <v>105</v>
      </c>
      <c r="G11" s="160"/>
      <c r="H11" s="160" t="s">
        <v>106</v>
      </c>
      <c r="I11" s="160"/>
      <c r="J11" s="160" t="s">
        <v>107</v>
      </c>
      <c r="K11" s="160"/>
      <c r="L11" s="160" t="s">
        <v>108</v>
      </c>
      <c r="M11" s="160"/>
    </row>
    <row r="12" spans="1:13" s="98" customFormat="1" ht="24.95" customHeight="1" x14ac:dyDescent="0.25">
      <c r="A12" s="160">
        <v>1</v>
      </c>
      <c r="B12" s="160"/>
      <c r="C12" s="160"/>
      <c r="D12" s="160">
        <v>2</v>
      </c>
      <c r="E12" s="160"/>
      <c r="F12" s="160">
        <v>3</v>
      </c>
      <c r="G12" s="160"/>
      <c r="H12" s="160">
        <v>4</v>
      </c>
      <c r="I12" s="160"/>
      <c r="J12" s="160">
        <v>5</v>
      </c>
      <c r="K12" s="160"/>
      <c r="L12" s="160">
        <v>6</v>
      </c>
      <c r="M12" s="160"/>
    </row>
    <row r="13" spans="1:13" s="98" customFormat="1" ht="70.5" customHeight="1" x14ac:dyDescent="0.25">
      <c r="A13" s="147" t="s">
        <v>218</v>
      </c>
      <c r="B13" s="148"/>
      <c r="C13" s="149"/>
      <c r="D13" s="194"/>
      <c r="E13" s="195"/>
      <c r="F13" s="194"/>
      <c r="G13" s="195"/>
      <c r="H13" s="194"/>
      <c r="I13" s="195"/>
      <c r="J13" s="196"/>
      <c r="K13" s="197"/>
      <c r="L13" s="198"/>
      <c r="M13" s="199"/>
    </row>
    <row r="14" spans="1:13" s="98" customFormat="1" ht="27" customHeight="1" x14ac:dyDescent="0.25">
      <c r="A14" s="189" t="s">
        <v>109</v>
      </c>
      <c r="B14" s="190"/>
      <c r="C14" s="191"/>
      <c r="D14" s="192">
        <v>3</v>
      </c>
      <c r="E14" s="193"/>
      <c r="F14" s="185">
        <v>3</v>
      </c>
      <c r="G14" s="186"/>
      <c r="H14" s="185">
        <v>3</v>
      </c>
      <c r="I14" s="186"/>
      <c r="J14" s="187"/>
      <c r="K14" s="188"/>
      <c r="L14" s="187"/>
      <c r="M14" s="188"/>
    </row>
    <row r="15" spans="1:13" s="98" customFormat="1" ht="24.95" customHeight="1" x14ac:dyDescent="0.25">
      <c r="A15" s="189" t="s">
        <v>110</v>
      </c>
      <c r="B15" s="190"/>
      <c r="C15" s="191"/>
      <c r="D15" s="202">
        <v>14.25</v>
      </c>
      <c r="E15" s="203"/>
      <c r="F15" s="185">
        <v>18.5</v>
      </c>
      <c r="G15" s="186"/>
      <c r="H15" s="185">
        <v>13.5</v>
      </c>
      <c r="I15" s="186"/>
      <c r="J15" s="187"/>
      <c r="K15" s="188"/>
      <c r="L15" s="187"/>
      <c r="M15" s="188"/>
    </row>
    <row r="16" spans="1:13" s="98" customFormat="1" ht="24.95" customHeight="1" x14ac:dyDescent="0.25">
      <c r="A16" s="189" t="s">
        <v>111</v>
      </c>
      <c r="B16" s="190"/>
      <c r="C16" s="191"/>
      <c r="D16" s="192">
        <v>39.5</v>
      </c>
      <c r="E16" s="193"/>
      <c r="F16" s="200">
        <v>35.75</v>
      </c>
      <c r="G16" s="201"/>
      <c r="H16" s="185">
        <v>32</v>
      </c>
      <c r="I16" s="186"/>
      <c r="J16" s="187"/>
      <c r="K16" s="188"/>
      <c r="L16" s="187"/>
      <c r="M16" s="188"/>
    </row>
    <row r="17" spans="1:18" s="98" customFormat="1" ht="24.95" customHeight="1" x14ac:dyDescent="0.25">
      <c r="A17" s="189" t="s">
        <v>112</v>
      </c>
      <c r="B17" s="190"/>
      <c r="C17" s="191"/>
      <c r="D17" s="202">
        <v>4.25</v>
      </c>
      <c r="E17" s="203"/>
      <c r="F17" s="200">
        <v>4.5</v>
      </c>
      <c r="G17" s="201"/>
      <c r="H17" s="200">
        <v>4.5</v>
      </c>
      <c r="I17" s="201"/>
      <c r="J17" s="187"/>
      <c r="K17" s="188"/>
      <c r="L17" s="187"/>
      <c r="M17" s="188"/>
      <c r="R17" s="99"/>
    </row>
    <row r="18" spans="1:18" s="98" customFormat="1" ht="24.6" customHeight="1" x14ac:dyDescent="0.25">
      <c r="A18" s="189" t="s">
        <v>113</v>
      </c>
      <c r="B18" s="190"/>
      <c r="C18" s="191"/>
      <c r="D18" s="202">
        <v>16.25</v>
      </c>
      <c r="E18" s="203"/>
      <c r="F18" s="200">
        <v>18.5</v>
      </c>
      <c r="G18" s="201"/>
      <c r="H18" s="200">
        <v>16</v>
      </c>
      <c r="I18" s="201"/>
      <c r="J18" s="187"/>
      <c r="K18" s="188"/>
      <c r="L18" s="187"/>
      <c r="M18" s="188"/>
    </row>
    <row r="19" spans="1:18" s="98" customFormat="1" ht="24.6" customHeight="1" x14ac:dyDescent="0.25">
      <c r="A19" s="147" t="s">
        <v>192</v>
      </c>
      <c r="B19" s="148"/>
      <c r="C19" s="149"/>
      <c r="D19" s="206">
        <f>D20+D21+D22+D23+D24</f>
        <v>12432.8</v>
      </c>
      <c r="E19" s="207"/>
      <c r="F19" s="206">
        <f>F20+F21+F22+F23+F24</f>
        <v>16800</v>
      </c>
      <c r="G19" s="207"/>
      <c r="H19" s="208">
        <f>H20+H21+H22+H23+H24</f>
        <v>16100</v>
      </c>
      <c r="I19" s="209"/>
      <c r="J19" s="196"/>
      <c r="K19" s="197"/>
      <c r="L19" s="198"/>
      <c r="M19" s="199"/>
    </row>
    <row r="20" spans="1:18" s="98" customFormat="1" ht="24.95" customHeight="1" x14ac:dyDescent="0.25">
      <c r="A20" s="189" t="s">
        <v>109</v>
      </c>
      <c r="B20" s="190"/>
      <c r="C20" s="191"/>
      <c r="D20" s="192">
        <v>983</v>
      </c>
      <c r="E20" s="193"/>
      <c r="F20" s="192">
        <v>1440</v>
      </c>
      <c r="G20" s="193"/>
      <c r="H20" s="192">
        <v>1672</v>
      </c>
      <c r="I20" s="193"/>
      <c r="J20" s="204"/>
      <c r="K20" s="205"/>
      <c r="L20" s="187"/>
      <c r="M20" s="188"/>
    </row>
    <row r="21" spans="1:18" s="98" customFormat="1" ht="24.95" customHeight="1" x14ac:dyDescent="0.25">
      <c r="A21" s="189" t="s">
        <v>110</v>
      </c>
      <c r="B21" s="190"/>
      <c r="C21" s="191"/>
      <c r="D21" s="192">
        <v>4023.5</v>
      </c>
      <c r="E21" s="193"/>
      <c r="F21" s="192">
        <v>5281.2</v>
      </c>
      <c r="G21" s="193"/>
      <c r="H21" s="192">
        <v>4935.2</v>
      </c>
      <c r="I21" s="193"/>
      <c r="J21" s="204"/>
      <c r="K21" s="205"/>
      <c r="L21" s="187"/>
      <c r="M21" s="188"/>
    </row>
    <row r="22" spans="1:18" s="98" customFormat="1" ht="24.95" customHeight="1" x14ac:dyDescent="0.25">
      <c r="A22" s="189" t="s">
        <v>111</v>
      </c>
      <c r="B22" s="190"/>
      <c r="C22" s="191"/>
      <c r="D22" s="192">
        <v>5043.3</v>
      </c>
      <c r="E22" s="193"/>
      <c r="F22" s="192">
        <v>6916.8</v>
      </c>
      <c r="G22" s="193"/>
      <c r="H22" s="192">
        <v>6490.8</v>
      </c>
      <c r="I22" s="193"/>
      <c r="J22" s="204"/>
      <c r="K22" s="205"/>
      <c r="L22" s="187"/>
      <c r="M22" s="188"/>
    </row>
    <row r="23" spans="1:18" s="98" customFormat="1" ht="24.95" customHeight="1" x14ac:dyDescent="0.25">
      <c r="A23" s="189" t="s">
        <v>112</v>
      </c>
      <c r="B23" s="190"/>
      <c r="C23" s="191"/>
      <c r="D23" s="192">
        <v>211</v>
      </c>
      <c r="E23" s="193"/>
      <c r="F23" s="192">
        <v>306</v>
      </c>
      <c r="G23" s="193"/>
      <c r="H23" s="192">
        <v>325</v>
      </c>
      <c r="I23" s="193"/>
      <c r="J23" s="204"/>
      <c r="K23" s="205"/>
      <c r="L23" s="187"/>
      <c r="M23" s="188"/>
      <c r="R23" s="99"/>
    </row>
    <row r="24" spans="1:18" s="98" customFormat="1" ht="24.95" customHeight="1" x14ac:dyDescent="0.25">
      <c r="A24" s="189" t="s">
        <v>113</v>
      </c>
      <c r="B24" s="190"/>
      <c r="C24" s="191"/>
      <c r="D24" s="192">
        <v>2172</v>
      </c>
      <c r="E24" s="193"/>
      <c r="F24" s="192">
        <v>2856</v>
      </c>
      <c r="G24" s="193"/>
      <c r="H24" s="192">
        <v>2677</v>
      </c>
      <c r="I24" s="193"/>
      <c r="J24" s="204"/>
      <c r="K24" s="205"/>
      <c r="L24" s="187"/>
      <c r="M24" s="188"/>
    </row>
    <row r="25" spans="1:18" s="98" customFormat="1" ht="24.95" customHeight="1" x14ac:dyDescent="0.25">
      <c r="A25" s="147" t="s">
        <v>193</v>
      </c>
      <c r="B25" s="148"/>
      <c r="C25" s="149"/>
      <c r="D25" s="206">
        <f>D26+D27+D28+D29+D30</f>
        <v>12432.8</v>
      </c>
      <c r="E25" s="207"/>
      <c r="F25" s="206">
        <f>F26+F27+F28+F29+F30</f>
        <v>16800</v>
      </c>
      <c r="G25" s="207"/>
      <c r="H25" s="206">
        <f>H26+H27+H28+H29+H30</f>
        <v>16100</v>
      </c>
      <c r="I25" s="207"/>
      <c r="J25" s="196"/>
      <c r="K25" s="197"/>
      <c r="L25" s="198"/>
      <c r="M25" s="199"/>
    </row>
    <row r="26" spans="1:18" s="98" customFormat="1" ht="24.95" customHeight="1" x14ac:dyDescent="0.25">
      <c r="A26" s="189" t="s">
        <v>109</v>
      </c>
      <c r="B26" s="190"/>
      <c r="C26" s="191"/>
      <c r="D26" s="192">
        <v>983</v>
      </c>
      <c r="E26" s="193"/>
      <c r="F26" s="192">
        <v>1440</v>
      </c>
      <c r="G26" s="193"/>
      <c r="H26" s="192">
        <v>1672</v>
      </c>
      <c r="I26" s="193"/>
      <c r="J26" s="204"/>
      <c r="K26" s="205"/>
      <c r="L26" s="187"/>
      <c r="M26" s="188"/>
    </row>
    <row r="27" spans="1:18" s="98" customFormat="1" ht="24.95" customHeight="1" x14ac:dyDescent="0.25">
      <c r="A27" s="189" t="s">
        <v>110</v>
      </c>
      <c r="B27" s="190"/>
      <c r="C27" s="191"/>
      <c r="D27" s="192">
        <v>4023.5</v>
      </c>
      <c r="E27" s="193"/>
      <c r="F27" s="192">
        <v>5281.2</v>
      </c>
      <c r="G27" s="193"/>
      <c r="H27" s="192">
        <v>4935.2</v>
      </c>
      <c r="I27" s="193"/>
      <c r="J27" s="204"/>
      <c r="K27" s="205"/>
      <c r="L27" s="187"/>
      <c r="M27" s="188"/>
    </row>
    <row r="28" spans="1:18" s="98" customFormat="1" ht="24.95" customHeight="1" x14ac:dyDescent="0.25">
      <c r="A28" s="189" t="s">
        <v>111</v>
      </c>
      <c r="B28" s="190"/>
      <c r="C28" s="191"/>
      <c r="D28" s="192">
        <v>5043.3</v>
      </c>
      <c r="E28" s="193"/>
      <c r="F28" s="192">
        <v>6916.8</v>
      </c>
      <c r="G28" s="193"/>
      <c r="H28" s="192">
        <v>6490.8</v>
      </c>
      <c r="I28" s="193"/>
      <c r="J28" s="204"/>
      <c r="K28" s="205"/>
      <c r="L28" s="187"/>
      <c r="M28" s="188"/>
    </row>
    <row r="29" spans="1:18" s="98" customFormat="1" ht="24.95" customHeight="1" x14ac:dyDescent="0.25">
      <c r="A29" s="189" t="s">
        <v>112</v>
      </c>
      <c r="B29" s="190"/>
      <c r="C29" s="191"/>
      <c r="D29" s="192">
        <v>211</v>
      </c>
      <c r="E29" s="193"/>
      <c r="F29" s="192">
        <v>306</v>
      </c>
      <c r="G29" s="193"/>
      <c r="H29" s="192">
        <v>325</v>
      </c>
      <c r="I29" s="193"/>
      <c r="J29" s="204"/>
      <c r="K29" s="205"/>
      <c r="L29" s="187"/>
      <c r="M29" s="188"/>
      <c r="R29" s="99"/>
    </row>
    <row r="30" spans="1:18" s="98" customFormat="1" ht="24.6" customHeight="1" x14ac:dyDescent="0.25">
      <c r="A30" s="189" t="s">
        <v>113</v>
      </c>
      <c r="B30" s="190"/>
      <c r="C30" s="191"/>
      <c r="D30" s="192">
        <v>2172</v>
      </c>
      <c r="E30" s="193"/>
      <c r="F30" s="192">
        <v>2856</v>
      </c>
      <c r="G30" s="193"/>
      <c r="H30" s="192">
        <v>2677</v>
      </c>
      <c r="I30" s="193"/>
      <c r="J30" s="204"/>
      <c r="K30" s="205"/>
      <c r="L30" s="187"/>
      <c r="M30" s="188"/>
    </row>
    <row r="31" spans="1:18" s="98" customFormat="1" ht="45" customHeight="1" x14ac:dyDescent="0.25">
      <c r="A31" s="147" t="s">
        <v>114</v>
      </c>
      <c r="B31" s="148"/>
      <c r="C31" s="149"/>
      <c r="D31" s="212"/>
      <c r="E31" s="213"/>
      <c r="F31" s="212"/>
      <c r="G31" s="213"/>
      <c r="H31" s="212"/>
      <c r="I31" s="213"/>
      <c r="J31" s="196"/>
      <c r="K31" s="197"/>
      <c r="L31" s="198"/>
      <c r="M31" s="199"/>
    </row>
    <row r="32" spans="1:18" s="98" customFormat="1" ht="24.95" customHeight="1" x14ac:dyDescent="0.25">
      <c r="A32" s="189" t="s">
        <v>109</v>
      </c>
      <c r="B32" s="190"/>
      <c r="C32" s="191"/>
      <c r="D32" s="210">
        <v>27.3</v>
      </c>
      <c r="E32" s="211"/>
      <c r="F32" s="210">
        <v>40</v>
      </c>
      <c r="G32" s="211"/>
      <c r="H32" s="210">
        <v>46.4</v>
      </c>
      <c r="I32" s="211"/>
      <c r="J32" s="187"/>
      <c r="K32" s="188"/>
      <c r="L32" s="187"/>
      <c r="M32" s="188"/>
    </row>
    <row r="33" spans="1:31" s="98" customFormat="1" ht="24.95" customHeight="1" x14ac:dyDescent="0.25">
      <c r="A33" s="189" t="s">
        <v>110</v>
      </c>
      <c r="B33" s="190"/>
      <c r="C33" s="191"/>
      <c r="D33" s="210">
        <v>23.5</v>
      </c>
      <c r="E33" s="211"/>
      <c r="F33" s="210">
        <v>27</v>
      </c>
      <c r="G33" s="211"/>
      <c r="H33" s="210">
        <v>30.5</v>
      </c>
      <c r="I33" s="211"/>
      <c r="J33" s="187"/>
      <c r="K33" s="188"/>
      <c r="L33" s="187"/>
      <c r="M33" s="188"/>
    </row>
    <row r="34" spans="1:31" s="98" customFormat="1" ht="24.95" customHeight="1" x14ac:dyDescent="0.25">
      <c r="A34" s="189" t="s">
        <v>111</v>
      </c>
      <c r="B34" s="190"/>
      <c r="C34" s="191"/>
      <c r="D34" s="210">
        <v>10.6</v>
      </c>
      <c r="E34" s="211"/>
      <c r="F34" s="210">
        <v>14.7</v>
      </c>
      <c r="G34" s="211"/>
      <c r="H34" s="210">
        <v>16.899999999999999</v>
      </c>
      <c r="I34" s="211"/>
      <c r="J34" s="187"/>
      <c r="K34" s="188"/>
      <c r="L34" s="187"/>
      <c r="M34" s="188"/>
    </row>
    <row r="35" spans="1:31" s="98" customFormat="1" ht="24.95" customHeight="1" x14ac:dyDescent="0.25">
      <c r="A35" s="189" t="s">
        <v>112</v>
      </c>
      <c r="B35" s="190"/>
      <c r="C35" s="191"/>
      <c r="D35" s="210">
        <v>4.0999999999999996</v>
      </c>
      <c r="E35" s="211"/>
      <c r="F35" s="210">
        <v>6</v>
      </c>
      <c r="G35" s="211"/>
      <c r="H35" s="210">
        <v>6</v>
      </c>
      <c r="I35" s="211"/>
      <c r="J35" s="187"/>
      <c r="K35" s="188"/>
      <c r="L35" s="187"/>
      <c r="M35" s="188"/>
      <c r="R35" s="99"/>
    </row>
    <row r="36" spans="1:31" s="98" customFormat="1" ht="24.95" customHeight="1" x14ac:dyDescent="0.25">
      <c r="A36" s="219" t="s">
        <v>113</v>
      </c>
      <c r="B36" s="219"/>
      <c r="C36" s="219"/>
      <c r="D36" s="210">
        <v>11.1</v>
      </c>
      <c r="E36" s="211"/>
      <c r="F36" s="210">
        <v>14</v>
      </c>
      <c r="G36" s="211"/>
      <c r="H36" s="210">
        <v>14</v>
      </c>
      <c r="I36" s="211"/>
      <c r="J36" s="220"/>
      <c r="K36" s="220"/>
      <c r="L36" s="220"/>
      <c r="M36" s="220"/>
    </row>
    <row r="38" spans="1:31" ht="60.75" x14ac:dyDescent="0.25">
      <c r="A38" s="71" t="s">
        <v>115</v>
      </c>
      <c r="B38" s="71"/>
      <c r="C38" s="71"/>
      <c r="D38" s="71"/>
      <c r="E38" s="71"/>
      <c r="F38" s="71"/>
      <c r="G38" s="71"/>
      <c r="H38" s="71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</row>
    <row r="39" spans="1:31" x14ac:dyDescent="0.25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</row>
    <row r="40" spans="1:31" ht="86.25" customHeight="1" x14ac:dyDescent="0.25">
      <c r="A40" s="221" t="s">
        <v>116</v>
      </c>
      <c r="B40" s="221" t="s">
        <v>117</v>
      </c>
      <c r="C40" s="164" t="s">
        <v>118</v>
      </c>
      <c r="D40" s="223"/>
      <c r="E40" s="223"/>
      <c r="F40" s="165"/>
      <c r="G40" s="160" t="s">
        <v>119</v>
      </c>
      <c r="H40" s="160"/>
      <c r="I40" s="160" t="s">
        <v>120</v>
      </c>
      <c r="J40" s="160"/>
      <c r="K40" s="160"/>
      <c r="L40" s="160" t="s">
        <v>121</v>
      </c>
      <c r="M40" s="217" t="s">
        <v>122</v>
      </c>
      <c r="N40" s="98"/>
      <c r="O40" s="98"/>
      <c r="P40" s="98"/>
      <c r="Q40" s="98"/>
      <c r="R40" s="98"/>
      <c r="S40" s="98"/>
    </row>
    <row r="41" spans="1:31" ht="89.25" customHeight="1" x14ac:dyDescent="0.25">
      <c r="A41" s="222"/>
      <c r="B41" s="222"/>
      <c r="C41" s="166"/>
      <c r="D41" s="224"/>
      <c r="E41" s="224"/>
      <c r="F41" s="167"/>
      <c r="G41" s="160"/>
      <c r="H41" s="160"/>
      <c r="I41" s="75" t="s">
        <v>123</v>
      </c>
      <c r="J41" s="75" t="s">
        <v>124</v>
      </c>
      <c r="K41" s="75" t="s">
        <v>106</v>
      </c>
      <c r="L41" s="160"/>
      <c r="M41" s="218"/>
    </row>
    <row r="42" spans="1:31" x14ac:dyDescent="0.25">
      <c r="A42" s="76">
        <v>1</v>
      </c>
      <c r="B42" s="77">
        <v>2</v>
      </c>
      <c r="C42" s="161">
        <v>3</v>
      </c>
      <c r="D42" s="163"/>
      <c r="E42" s="163"/>
      <c r="F42" s="162"/>
      <c r="G42" s="160">
        <v>4</v>
      </c>
      <c r="H42" s="160"/>
      <c r="I42" s="75">
        <v>5</v>
      </c>
      <c r="J42" s="75">
        <v>6</v>
      </c>
      <c r="K42" s="75">
        <v>7</v>
      </c>
      <c r="L42" s="75">
        <v>8</v>
      </c>
      <c r="M42" s="75">
        <v>9</v>
      </c>
    </row>
    <row r="43" spans="1:31" ht="18" customHeight="1" x14ac:dyDescent="0.25">
      <c r="A43" s="13"/>
      <c r="B43" s="13" t="s">
        <v>169</v>
      </c>
      <c r="C43" s="161">
        <v>2008</v>
      </c>
      <c r="D43" s="163"/>
      <c r="E43" s="163"/>
      <c r="F43" s="162"/>
      <c r="G43" s="161" t="s">
        <v>170</v>
      </c>
      <c r="H43" s="162"/>
      <c r="I43" s="93">
        <v>32</v>
      </c>
      <c r="J43" s="75">
        <v>33.299999999999997</v>
      </c>
      <c r="K43" s="75">
        <v>33.299999999999997</v>
      </c>
      <c r="L43" s="75"/>
      <c r="M43" s="75"/>
    </row>
    <row r="44" spans="1:31" ht="18" customHeight="1" x14ac:dyDescent="0.25">
      <c r="A44" s="13"/>
      <c r="B44" s="13" t="s">
        <v>171</v>
      </c>
      <c r="C44" s="161">
        <v>2008</v>
      </c>
      <c r="D44" s="163"/>
      <c r="E44" s="163"/>
      <c r="F44" s="162"/>
      <c r="G44" s="161" t="s">
        <v>170</v>
      </c>
      <c r="H44" s="162"/>
      <c r="I44" s="75">
        <v>2.7</v>
      </c>
      <c r="J44" s="75">
        <v>33.299999999999997</v>
      </c>
      <c r="K44" s="75">
        <v>33.299999999999997</v>
      </c>
      <c r="L44" s="75"/>
      <c r="M44" s="75"/>
    </row>
    <row r="45" spans="1:31" ht="18" customHeight="1" x14ac:dyDescent="0.25">
      <c r="A45" s="13"/>
      <c r="B45" s="13" t="s">
        <v>172</v>
      </c>
      <c r="C45" s="161">
        <v>2018</v>
      </c>
      <c r="D45" s="163"/>
      <c r="E45" s="163"/>
      <c r="F45" s="162"/>
      <c r="G45" s="161" t="s">
        <v>170</v>
      </c>
      <c r="H45" s="162"/>
      <c r="I45" s="75">
        <v>13.3</v>
      </c>
      <c r="J45" s="75">
        <v>33.299999999999997</v>
      </c>
      <c r="K45" s="75">
        <v>33.299999999999997</v>
      </c>
      <c r="L45" s="75"/>
      <c r="M45" s="75"/>
    </row>
    <row r="46" spans="1:31" ht="18" customHeight="1" x14ac:dyDescent="0.25">
      <c r="A46" s="13"/>
      <c r="B46" s="13" t="s">
        <v>173</v>
      </c>
      <c r="C46" s="161">
        <v>2009</v>
      </c>
      <c r="D46" s="163"/>
      <c r="E46" s="163"/>
      <c r="F46" s="162"/>
      <c r="G46" s="161" t="s">
        <v>170</v>
      </c>
      <c r="H46" s="162"/>
      <c r="I46" s="78">
        <v>4.5999999999999996</v>
      </c>
      <c r="J46" s="75">
        <v>33.299999999999997</v>
      </c>
      <c r="K46" s="75">
        <v>33.299999999999997</v>
      </c>
      <c r="L46" s="79"/>
      <c r="M46" s="79"/>
    </row>
    <row r="47" spans="1:31" ht="18" customHeight="1" x14ac:dyDescent="0.25">
      <c r="A47" s="13"/>
      <c r="B47" s="13" t="s">
        <v>174</v>
      </c>
      <c r="C47" s="214">
        <v>2016</v>
      </c>
      <c r="D47" s="215"/>
      <c r="E47" s="215"/>
      <c r="F47" s="216"/>
      <c r="G47" s="161" t="s">
        <v>170</v>
      </c>
      <c r="H47" s="162"/>
      <c r="I47" s="78">
        <v>33.700000000000003</v>
      </c>
      <c r="J47" s="80">
        <v>16.3</v>
      </c>
      <c r="K47" s="80">
        <v>16.3</v>
      </c>
      <c r="L47" s="79"/>
      <c r="M47" s="79"/>
    </row>
    <row r="48" spans="1:31" ht="18" customHeight="1" x14ac:dyDescent="0.25">
      <c r="A48" s="13"/>
      <c r="B48" s="13" t="s">
        <v>172</v>
      </c>
      <c r="C48" s="161">
        <v>2020</v>
      </c>
      <c r="D48" s="163"/>
      <c r="E48" s="163"/>
      <c r="F48" s="162"/>
      <c r="G48" s="161" t="s">
        <v>170</v>
      </c>
      <c r="H48" s="162"/>
      <c r="I48" s="78">
        <v>112.7</v>
      </c>
      <c r="J48" s="80">
        <v>50.3</v>
      </c>
      <c r="K48" s="80">
        <v>50.3</v>
      </c>
      <c r="L48" s="79"/>
      <c r="M48" s="79"/>
    </row>
    <row r="49" spans="1:31" x14ac:dyDescent="0.25">
      <c r="A49" s="81" t="s">
        <v>125</v>
      </c>
      <c r="B49" s="82"/>
      <c r="C49" s="82"/>
      <c r="D49" s="82"/>
      <c r="E49" s="82"/>
      <c r="F49" s="82"/>
      <c r="G49" s="82"/>
      <c r="H49" s="82"/>
      <c r="I49" s="83">
        <f>SUM(I43:I48)</f>
        <v>199</v>
      </c>
      <c r="J49" s="84">
        <f>SUM(J43:J48)</f>
        <v>199.8</v>
      </c>
      <c r="K49" s="85">
        <f>SUM(K43:K48)</f>
        <v>199.8</v>
      </c>
      <c r="L49" s="86"/>
      <c r="M49" s="86"/>
    </row>
    <row r="50" spans="1:31" x14ac:dyDescent="0.2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Q50" s="100"/>
      <c r="R50" s="100"/>
      <c r="S50" s="100"/>
      <c r="T50" s="100"/>
      <c r="U50" s="100"/>
      <c r="AE50" s="100"/>
    </row>
    <row r="51" spans="1:31" ht="40.5" x14ac:dyDescent="0.25">
      <c r="A51" s="71" t="s">
        <v>126</v>
      </c>
      <c r="B51" s="71"/>
      <c r="C51" s="71"/>
      <c r="D51" s="71"/>
      <c r="E51" s="71"/>
      <c r="F51" s="71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</row>
    <row r="52" spans="1:31" ht="22.5" customHeight="1" x14ac:dyDescent="0.25">
      <c r="A52" s="101"/>
      <c r="B52" s="101"/>
      <c r="C52" s="101"/>
      <c r="D52" s="101"/>
      <c r="E52" s="101"/>
      <c r="F52" s="101"/>
      <c r="G52" s="101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1"/>
      <c r="AE52" s="100" t="s">
        <v>127</v>
      </c>
    </row>
    <row r="53" spans="1:31" ht="18.75" customHeight="1" x14ac:dyDescent="0.25">
      <c r="A53" s="160" t="s">
        <v>116</v>
      </c>
      <c r="B53" s="160" t="s">
        <v>128</v>
      </c>
      <c r="C53" s="160"/>
      <c r="D53" s="160"/>
      <c r="E53" s="160"/>
      <c r="F53" s="160"/>
      <c r="G53" s="160" t="s">
        <v>129</v>
      </c>
      <c r="H53" s="160"/>
      <c r="I53" s="160"/>
      <c r="J53" s="160"/>
      <c r="K53" s="160"/>
      <c r="L53" s="161" t="s">
        <v>130</v>
      </c>
      <c r="M53" s="163"/>
      <c r="N53" s="163"/>
      <c r="O53" s="163"/>
      <c r="P53" s="162"/>
      <c r="Q53" s="160" t="s">
        <v>131</v>
      </c>
      <c r="R53" s="160"/>
      <c r="S53" s="160"/>
      <c r="T53" s="160"/>
      <c r="U53" s="160"/>
      <c r="V53" s="160" t="s">
        <v>132</v>
      </c>
      <c r="W53" s="160"/>
      <c r="X53" s="160"/>
      <c r="Y53" s="160"/>
      <c r="Z53" s="160"/>
      <c r="AA53" s="161" t="s">
        <v>125</v>
      </c>
      <c r="AB53" s="163"/>
      <c r="AC53" s="163"/>
      <c r="AD53" s="163"/>
      <c r="AE53" s="162"/>
    </row>
    <row r="54" spans="1:31" ht="18.75" customHeight="1" x14ac:dyDescent="0.25">
      <c r="A54" s="160"/>
      <c r="B54" s="160"/>
      <c r="C54" s="160"/>
      <c r="D54" s="160"/>
      <c r="E54" s="160"/>
      <c r="F54" s="160"/>
      <c r="G54" s="160" t="s">
        <v>133</v>
      </c>
      <c r="H54" s="160" t="s">
        <v>134</v>
      </c>
      <c r="I54" s="160"/>
      <c r="J54" s="160"/>
      <c r="K54" s="160"/>
      <c r="L54" s="160" t="s">
        <v>133</v>
      </c>
      <c r="M54" s="161" t="s">
        <v>134</v>
      </c>
      <c r="N54" s="163"/>
      <c r="O54" s="163"/>
      <c r="P54" s="162"/>
      <c r="Q54" s="160" t="s">
        <v>133</v>
      </c>
      <c r="R54" s="160" t="s">
        <v>134</v>
      </c>
      <c r="S54" s="160"/>
      <c r="T54" s="160"/>
      <c r="U54" s="160"/>
      <c r="V54" s="160" t="s">
        <v>133</v>
      </c>
      <c r="W54" s="160" t="s">
        <v>134</v>
      </c>
      <c r="X54" s="160"/>
      <c r="Y54" s="160"/>
      <c r="Z54" s="160"/>
      <c r="AA54" s="177" t="s">
        <v>133</v>
      </c>
      <c r="AB54" s="161" t="s">
        <v>134</v>
      </c>
      <c r="AC54" s="163"/>
      <c r="AD54" s="163"/>
      <c r="AE54" s="162"/>
    </row>
    <row r="55" spans="1:31" x14ac:dyDescent="0.25">
      <c r="A55" s="160"/>
      <c r="B55" s="160"/>
      <c r="C55" s="160"/>
      <c r="D55" s="160"/>
      <c r="E55" s="160"/>
      <c r="F55" s="160"/>
      <c r="G55" s="160"/>
      <c r="H55" s="75" t="s">
        <v>135</v>
      </c>
      <c r="I55" s="75" t="s">
        <v>136</v>
      </c>
      <c r="J55" s="75" t="s">
        <v>137</v>
      </c>
      <c r="K55" s="75" t="s">
        <v>36</v>
      </c>
      <c r="L55" s="160"/>
      <c r="M55" s="75" t="s">
        <v>135</v>
      </c>
      <c r="N55" s="75" t="s">
        <v>136</v>
      </c>
      <c r="O55" s="75" t="s">
        <v>137</v>
      </c>
      <c r="P55" s="75" t="s">
        <v>36</v>
      </c>
      <c r="Q55" s="160"/>
      <c r="R55" s="75" t="s">
        <v>135</v>
      </c>
      <c r="S55" s="75" t="s">
        <v>136</v>
      </c>
      <c r="T55" s="75" t="s">
        <v>137</v>
      </c>
      <c r="U55" s="75" t="s">
        <v>36</v>
      </c>
      <c r="V55" s="160"/>
      <c r="W55" s="75" t="s">
        <v>135</v>
      </c>
      <c r="X55" s="75" t="s">
        <v>136</v>
      </c>
      <c r="Y55" s="75" t="s">
        <v>137</v>
      </c>
      <c r="Z55" s="75" t="s">
        <v>36</v>
      </c>
      <c r="AA55" s="178"/>
      <c r="AB55" s="75" t="s">
        <v>135</v>
      </c>
      <c r="AC55" s="75" t="s">
        <v>136</v>
      </c>
      <c r="AD55" s="75" t="s">
        <v>137</v>
      </c>
      <c r="AE55" s="75" t="s">
        <v>36</v>
      </c>
    </row>
    <row r="56" spans="1:31" x14ac:dyDescent="0.25">
      <c r="A56" s="75">
        <v>1</v>
      </c>
      <c r="B56" s="160">
        <v>2</v>
      </c>
      <c r="C56" s="160"/>
      <c r="D56" s="160"/>
      <c r="E56" s="160"/>
      <c r="F56" s="160"/>
      <c r="G56" s="75">
        <v>3</v>
      </c>
      <c r="H56" s="75">
        <v>4</v>
      </c>
      <c r="I56" s="75">
        <v>5</v>
      </c>
      <c r="J56" s="75">
        <v>6</v>
      </c>
      <c r="K56" s="75">
        <v>7</v>
      </c>
      <c r="L56" s="75">
        <v>8</v>
      </c>
      <c r="M56" s="75">
        <v>9</v>
      </c>
      <c r="N56" s="75">
        <v>10</v>
      </c>
      <c r="O56" s="75">
        <v>11</v>
      </c>
      <c r="P56" s="75">
        <v>12</v>
      </c>
      <c r="Q56" s="75">
        <v>13</v>
      </c>
      <c r="R56" s="75">
        <v>14</v>
      </c>
      <c r="S56" s="75">
        <v>15</v>
      </c>
      <c r="T56" s="75">
        <v>16</v>
      </c>
      <c r="U56" s="75">
        <v>17</v>
      </c>
      <c r="V56" s="75">
        <v>18</v>
      </c>
      <c r="W56" s="75">
        <v>19</v>
      </c>
      <c r="X56" s="75">
        <v>20</v>
      </c>
      <c r="Y56" s="75">
        <v>21</v>
      </c>
      <c r="Z56" s="75">
        <v>22</v>
      </c>
      <c r="AA56" s="75">
        <v>23</v>
      </c>
      <c r="AB56" s="75">
        <v>24</v>
      </c>
      <c r="AC56" s="75">
        <v>25</v>
      </c>
      <c r="AD56" s="75">
        <v>26</v>
      </c>
      <c r="AE56" s="75">
        <v>27</v>
      </c>
    </row>
    <row r="57" spans="1:31" x14ac:dyDescent="0.25">
      <c r="A57" s="87">
        <v>1</v>
      </c>
      <c r="B57" s="226" t="s">
        <v>175</v>
      </c>
      <c r="C57" s="226"/>
      <c r="D57" s="226"/>
      <c r="E57" s="226"/>
      <c r="F57" s="226"/>
      <c r="G57" s="88"/>
      <c r="H57" s="88"/>
      <c r="I57" s="88"/>
      <c r="J57" s="88"/>
      <c r="K57" s="88"/>
      <c r="L57" s="89"/>
      <c r="M57" s="89"/>
      <c r="N57" s="89"/>
      <c r="O57" s="89"/>
      <c r="P57" s="89"/>
      <c r="Q57" s="90"/>
      <c r="R57" s="90"/>
      <c r="S57" s="90"/>
      <c r="T57" s="90"/>
      <c r="U57" s="90"/>
      <c r="V57" s="90">
        <f>W57+X57+Y57+Z57</f>
        <v>700</v>
      </c>
      <c r="W57" s="90">
        <v>350</v>
      </c>
      <c r="X57" s="90">
        <v>350</v>
      </c>
      <c r="Y57" s="90"/>
      <c r="Z57" s="90"/>
      <c r="AA57" s="90">
        <f>AB57+AC57+AD57+AE57</f>
        <v>700</v>
      </c>
      <c r="AB57" s="90">
        <v>350</v>
      </c>
      <c r="AC57" s="90">
        <v>350</v>
      </c>
      <c r="AD57" s="90"/>
      <c r="AE57" s="90"/>
    </row>
    <row r="58" spans="1:31" x14ac:dyDescent="0.25">
      <c r="A58" s="87">
        <v>2</v>
      </c>
      <c r="B58" s="226" t="s">
        <v>176</v>
      </c>
      <c r="C58" s="226"/>
      <c r="D58" s="226"/>
      <c r="E58" s="226"/>
      <c r="F58" s="226"/>
      <c r="G58" s="88"/>
      <c r="H58" s="88"/>
      <c r="I58" s="88"/>
      <c r="J58" s="88"/>
      <c r="K58" s="88"/>
      <c r="L58" s="89"/>
      <c r="M58" s="89"/>
      <c r="N58" s="89"/>
      <c r="O58" s="89"/>
      <c r="P58" s="89"/>
      <c r="Q58" s="90"/>
      <c r="R58" s="90"/>
      <c r="S58" s="90"/>
      <c r="T58" s="90"/>
      <c r="U58" s="90"/>
      <c r="V58" s="90">
        <f>W58+X58+Y58+Z58</f>
        <v>400</v>
      </c>
      <c r="W58" s="90">
        <v>100</v>
      </c>
      <c r="X58" s="90">
        <v>100</v>
      </c>
      <c r="Y58" s="90">
        <v>100</v>
      </c>
      <c r="Z58" s="90">
        <v>100</v>
      </c>
      <c r="AA58" s="90">
        <f>AB58+AC58+AD58+AE58</f>
        <v>400</v>
      </c>
      <c r="AB58" s="90">
        <v>100</v>
      </c>
      <c r="AC58" s="90">
        <v>100</v>
      </c>
      <c r="AD58" s="90">
        <v>100</v>
      </c>
      <c r="AE58" s="90">
        <v>100</v>
      </c>
    </row>
    <row r="59" spans="1:31" ht="41.25" customHeight="1" x14ac:dyDescent="0.25">
      <c r="A59" s="87">
        <v>3</v>
      </c>
      <c r="B59" s="226" t="s">
        <v>189</v>
      </c>
      <c r="C59" s="226"/>
      <c r="D59" s="226"/>
      <c r="E59" s="226"/>
      <c r="F59" s="226"/>
      <c r="G59" s="88"/>
      <c r="H59" s="88"/>
      <c r="I59" s="88"/>
      <c r="J59" s="88"/>
      <c r="K59" s="88"/>
      <c r="L59" s="89"/>
      <c r="M59" s="89"/>
      <c r="N59" s="89"/>
      <c r="O59" s="89"/>
      <c r="P59" s="89"/>
      <c r="Q59" s="90">
        <f>R59+S59+T59+U59</f>
        <v>214</v>
      </c>
      <c r="R59" s="90">
        <v>53.5</v>
      </c>
      <c r="S59" s="90">
        <v>53.5</v>
      </c>
      <c r="T59" s="90">
        <v>53.5</v>
      </c>
      <c r="U59" s="90">
        <v>53.5</v>
      </c>
      <c r="V59" s="90"/>
      <c r="W59" s="90"/>
      <c r="X59" s="90"/>
      <c r="Y59" s="90"/>
      <c r="Z59" s="90"/>
      <c r="AA59" s="90">
        <f>AB59+AC59+AD59+AE59</f>
        <v>214</v>
      </c>
      <c r="AB59" s="90">
        <v>53.5</v>
      </c>
      <c r="AC59" s="90">
        <v>53.5</v>
      </c>
      <c r="AD59" s="90">
        <v>53.5</v>
      </c>
      <c r="AE59" s="90">
        <v>53.5</v>
      </c>
    </row>
    <row r="60" spans="1:31" x14ac:dyDescent="0.25">
      <c r="A60" s="87"/>
      <c r="B60" s="227"/>
      <c r="C60" s="227"/>
      <c r="D60" s="227"/>
      <c r="E60" s="227"/>
      <c r="F60" s="227"/>
      <c r="G60" s="88"/>
      <c r="H60" s="88"/>
      <c r="I60" s="88"/>
      <c r="J60" s="88"/>
      <c r="K60" s="88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</row>
    <row r="61" spans="1:31" x14ac:dyDescent="0.25">
      <c r="A61" s="228" t="s">
        <v>125</v>
      </c>
      <c r="B61" s="229"/>
      <c r="C61" s="229"/>
      <c r="D61" s="229"/>
      <c r="E61" s="229"/>
      <c r="F61" s="230"/>
      <c r="G61" s="91">
        <f t="shared" ref="G61:AE61" si="0">SUM(G57:G60)</f>
        <v>0</v>
      </c>
      <c r="H61" s="91">
        <f t="shared" si="0"/>
        <v>0</v>
      </c>
      <c r="I61" s="91">
        <f t="shared" si="0"/>
        <v>0</v>
      </c>
      <c r="J61" s="91">
        <f t="shared" si="0"/>
        <v>0</v>
      </c>
      <c r="K61" s="91">
        <f t="shared" si="0"/>
        <v>0</v>
      </c>
      <c r="L61" s="92">
        <f t="shared" si="0"/>
        <v>0</v>
      </c>
      <c r="M61" s="92">
        <f t="shared" si="0"/>
        <v>0</v>
      </c>
      <c r="N61" s="92">
        <f t="shared" si="0"/>
        <v>0</v>
      </c>
      <c r="O61" s="92">
        <f t="shared" si="0"/>
        <v>0</v>
      </c>
      <c r="P61" s="92">
        <f t="shared" si="0"/>
        <v>0</v>
      </c>
      <c r="Q61" s="92">
        <f>Q59</f>
        <v>214</v>
      </c>
      <c r="R61" s="92">
        <f t="shared" ref="R61:U61" si="1">R59</f>
        <v>53.5</v>
      </c>
      <c r="S61" s="92">
        <f t="shared" si="1"/>
        <v>53.5</v>
      </c>
      <c r="T61" s="92">
        <f t="shared" si="1"/>
        <v>53.5</v>
      </c>
      <c r="U61" s="92">
        <f t="shared" si="1"/>
        <v>53.5</v>
      </c>
      <c r="V61" s="92">
        <f>SUM(V57:V60)</f>
        <v>1100</v>
      </c>
      <c r="W61" s="92">
        <f t="shared" ref="W61:Z61" si="2">SUM(W57:W60)</f>
        <v>450</v>
      </c>
      <c r="X61" s="92">
        <f t="shared" si="2"/>
        <v>450</v>
      </c>
      <c r="Y61" s="92">
        <f t="shared" si="2"/>
        <v>100</v>
      </c>
      <c r="Z61" s="92">
        <f t="shared" si="2"/>
        <v>100</v>
      </c>
      <c r="AA61" s="92">
        <f t="shared" si="0"/>
        <v>1314</v>
      </c>
      <c r="AB61" s="92">
        <f t="shared" si="0"/>
        <v>503.5</v>
      </c>
      <c r="AC61" s="92">
        <f t="shared" si="0"/>
        <v>503.5</v>
      </c>
      <c r="AD61" s="92">
        <f t="shared" si="0"/>
        <v>153.5</v>
      </c>
      <c r="AE61" s="92">
        <f t="shared" si="0"/>
        <v>153.5</v>
      </c>
    </row>
    <row r="62" spans="1:31" x14ac:dyDescent="0.25">
      <c r="A62" s="189" t="s">
        <v>138</v>
      </c>
      <c r="B62" s="190"/>
      <c r="C62" s="190"/>
      <c r="D62" s="190"/>
      <c r="E62" s="190"/>
      <c r="F62" s="191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75"/>
      <c r="X62" s="75"/>
      <c r="Y62" s="75"/>
      <c r="Z62" s="75"/>
      <c r="AA62" s="93"/>
      <c r="AB62" s="75"/>
      <c r="AC62" s="75"/>
      <c r="AD62" s="75"/>
      <c r="AE62" s="75"/>
    </row>
    <row r="63" spans="1:31" x14ac:dyDescent="0.25">
      <c r="A63" s="94"/>
      <c r="B63" s="94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4"/>
      <c r="T63" s="94"/>
      <c r="U63" s="94"/>
      <c r="V63" s="94"/>
      <c r="W63" s="95"/>
      <c r="X63" s="94"/>
      <c r="Y63" s="94"/>
      <c r="Z63" s="94"/>
      <c r="AA63" s="94"/>
    </row>
    <row r="64" spans="1:31" x14ac:dyDescent="0.25">
      <c r="A64" s="103"/>
      <c r="B64" s="103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</row>
    <row r="65" spans="1:31" ht="40.5" x14ac:dyDescent="0.25">
      <c r="A65" s="71" t="s">
        <v>152</v>
      </c>
      <c r="B65" s="71"/>
      <c r="C65" s="71"/>
      <c r="D65" s="71"/>
      <c r="E65" s="71"/>
      <c r="F65" s="71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</row>
    <row r="66" spans="1:31" ht="18" customHeight="1" x14ac:dyDescent="0.25">
      <c r="B66" s="72"/>
      <c r="J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0" t="s">
        <v>127</v>
      </c>
      <c r="Y66" s="105"/>
      <c r="Z66" s="105"/>
      <c r="AA66" s="105"/>
      <c r="AB66" s="105"/>
      <c r="AC66" s="105"/>
      <c r="AD66" s="105"/>
      <c r="AE66" s="105"/>
    </row>
    <row r="67" spans="1:31" ht="18.75" customHeight="1" x14ac:dyDescent="0.3">
      <c r="A67" s="160" t="s">
        <v>116</v>
      </c>
      <c r="B67" s="160" t="s">
        <v>139</v>
      </c>
      <c r="C67" s="160" t="s">
        <v>153</v>
      </c>
      <c r="D67" s="160"/>
      <c r="E67" s="160" t="s">
        <v>140</v>
      </c>
      <c r="F67" s="160"/>
      <c r="G67" s="160" t="s">
        <v>141</v>
      </c>
      <c r="H67" s="160"/>
      <c r="I67" s="160" t="s">
        <v>151</v>
      </c>
      <c r="J67" s="160"/>
      <c r="K67" s="161" t="s">
        <v>142</v>
      </c>
      <c r="L67" s="163"/>
      <c r="M67" s="163"/>
      <c r="N67" s="163"/>
      <c r="O67" s="163"/>
      <c r="P67" s="163"/>
      <c r="Q67" s="163"/>
      <c r="R67" s="163"/>
      <c r="S67" s="163"/>
      <c r="T67" s="162"/>
      <c r="U67" s="168" t="s">
        <v>143</v>
      </c>
      <c r="V67" s="169"/>
      <c r="W67" s="169"/>
      <c r="X67" s="169"/>
      <c r="Y67" s="170"/>
      <c r="Z67" s="106"/>
      <c r="AA67" s="106"/>
      <c r="AB67" s="106"/>
      <c r="AC67" s="106"/>
      <c r="AD67" s="106"/>
      <c r="AE67" s="106"/>
    </row>
    <row r="68" spans="1:31" ht="18.75" customHeight="1" x14ac:dyDescent="0.3">
      <c r="A68" s="160"/>
      <c r="B68" s="160"/>
      <c r="C68" s="160"/>
      <c r="D68" s="160"/>
      <c r="E68" s="160"/>
      <c r="F68" s="160"/>
      <c r="G68" s="160"/>
      <c r="H68" s="160"/>
      <c r="I68" s="160"/>
      <c r="J68" s="160"/>
      <c r="K68" s="160" t="s">
        <v>144</v>
      </c>
      <c r="L68" s="160"/>
      <c r="M68" s="164" t="s">
        <v>145</v>
      </c>
      <c r="N68" s="165"/>
      <c r="O68" s="160" t="s">
        <v>146</v>
      </c>
      <c r="P68" s="160"/>
      <c r="Q68" s="160"/>
      <c r="R68" s="160"/>
      <c r="S68" s="160"/>
      <c r="T68" s="160"/>
      <c r="U68" s="171"/>
      <c r="V68" s="172"/>
      <c r="W68" s="172"/>
      <c r="X68" s="172"/>
      <c r="Y68" s="173"/>
      <c r="Z68" s="106"/>
      <c r="AA68" s="106"/>
      <c r="AB68" s="106"/>
      <c r="AC68" s="106"/>
      <c r="AD68" s="106"/>
      <c r="AE68" s="106"/>
    </row>
    <row r="69" spans="1:31" ht="69.75" customHeight="1" x14ac:dyDescent="0.25">
      <c r="A69" s="160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6"/>
      <c r="N69" s="167"/>
      <c r="O69" s="160" t="s">
        <v>147</v>
      </c>
      <c r="P69" s="160"/>
      <c r="Q69" s="160" t="s">
        <v>148</v>
      </c>
      <c r="R69" s="160"/>
      <c r="S69" s="160" t="s">
        <v>149</v>
      </c>
      <c r="T69" s="160"/>
      <c r="U69" s="174"/>
      <c r="V69" s="175"/>
      <c r="W69" s="175"/>
      <c r="X69" s="175"/>
      <c r="Y69" s="176"/>
      <c r="Z69" s="107"/>
      <c r="AA69" s="107"/>
      <c r="AB69" s="107"/>
      <c r="AC69" s="107"/>
      <c r="AD69" s="107"/>
      <c r="AE69" s="107"/>
    </row>
    <row r="70" spans="1:31" x14ac:dyDescent="0.3">
      <c r="A70" s="75">
        <v>1</v>
      </c>
      <c r="B70" s="75">
        <v>2</v>
      </c>
      <c r="C70" s="160">
        <v>3</v>
      </c>
      <c r="D70" s="160"/>
      <c r="E70" s="160">
        <v>4</v>
      </c>
      <c r="F70" s="160"/>
      <c r="G70" s="160">
        <v>5</v>
      </c>
      <c r="H70" s="160"/>
      <c r="I70" s="160">
        <v>6</v>
      </c>
      <c r="J70" s="160"/>
      <c r="K70" s="161">
        <v>7</v>
      </c>
      <c r="L70" s="162"/>
      <c r="M70" s="161">
        <v>8</v>
      </c>
      <c r="N70" s="162"/>
      <c r="O70" s="160">
        <v>9</v>
      </c>
      <c r="P70" s="160"/>
      <c r="Q70" s="160">
        <v>10</v>
      </c>
      <c r="R70" s="160"/>
      <c r="S70" s="160">
        <v>11</v>
      </c>
      <c r="T70" s="160"/>
      <c r="U70" s="161">
        <v>12</v>
      </c>
      <c r="V70" s="163"/>
      <c r="W70" s="163"/>
      <c r="X70" s="163"/>
      <c r="Y70" s="162"/>
      <c r="Z70" s="106"/>
      <c r="AA70" s="106"/>
      <c r="AB70" s="106"/>
      <c r="AC70" s="106"/>
      <c r="AD70" s="106"/>
      <c r="AE70" s="106"/>
    </row>
    <row r="71" spans="1:31" x14ac:dyDescent="0.3">
      <c r="A71" s="87"/>
      <c r="B71" s="96"/>
      <c r="C71" s="156"/>
      <c r="D71" s="156"/>
      <c r="E71" s="157"/>
      <c r="F71" s="157"/>
      <c r="G71" s="157"/>
      <c r="H71" s="157"/>
      <c r="I71" s="157"/>
      <c r="J71" s="157"/>
      <c r="K71" s="158"/>
      <c r="L71" s="159"/>
      <c r="M71" s="158"/>
      <c r="N71" s="159"/>
      <c r="O71" s="157"/>
      <c r="P71" s="157"/>
      <c r="Q71" s="157"/>
      <c r="R71" s="157"/>
      <c r="S71" s="157"/>
      <c r="T71" s="157"/>
      <c r="U71" s="153"/>
      <c r="V71" s="154"/>
      <c r="W71" s="154"/>
      <c r="X71" s="154"/>
      <c r="Y71" s="155"/>
      <c r="Z71" s="106"/>
      <c r="AA71" s="106"/>
      <c r="AB71" s="106"/>
      <c r="AC71" s="106"/>
      <c r="AD71" s="106"/>
      <c r="AE71" s="106"/>
    </row>
    <row r="72" spans="1:31" x14ac:dyDescent="0.3">
      <c r="A72" s="87"/>
      <c r="B72" s="96"/>
      <c r="C72" s="156"/>
      <c r="D72" s="156"/>
      <c r="E72" s="157"/>
      <c r="F72" s="157"/>
      <c r="G72" s="157"/>
      <c r="H72" s="157"/>
      <c r="I72" s="157"/>
      <c r="J72" s="157"/>
      <c r="K72" s="158"/>
      <c r="L72" s="159"/>
      <c r="M72" s="158"/>
      <c r="N72" s="159"/>
      <c r="O72" s="157"/>
      <c r="P72" s="157"/>
      <c r="Q72" s="157"/>
      <c r="R72" s="157"/>
      <c r="S72" s="157"/>
      <c r="T72" s="157"/>
      <c r="U72" s="153"/>
      <c r="V72" s="154"/>
      <c r="W72" s="154"/>
      <c r="X72" s="154"/>
      <c r="Y72" s="155"/>
      <c r="Z72" s="106"/>
      <c r="AA72" s="106"/>
      <c r="AB72" s="106"/>
      <c r="AC72" s="106"/>
      <c r="AD72" s="106"/>
      <c r="AE72" s="106"/>
    </row>
    <row r="73" spans="1:31" x14ac:dyDescent="0.3">
      <c r="A73" s="87"/>
      <c r="B73" s="96"/>
      <c r="C73" s="156"/>
      <c r="D73" s="156"/>
      <c r="E73" s="157"/>
      <c r="F73" s="157"/>
      <c r="G73" s="157"/>
      <c r="H73" s="157"/>
      <c r="I73" s="157"/>
      <c r="J73" s="157"/>
      <c r="K73" s="158"/>
      <c r="L73" s="159"/>
      <c r="M73" s="158"/>
      <c r="N73" s="159"/>
      <c r="O73" s="157"/>
      <c r="P73" s="157"/>
      <c r="Q73" s="157"/>
      <c r="R73" s="157"/>
      <c r="S73" s="157"/>
      <c r="T73" s="157"/>
      <c r="U73" s="153"/>
      <c r="V73" s="154"/>
      <c r="W73" s="154"/>
      <c r="X73" s="154"/>
      <c r="Y73" s="155"/>
      <c r="Z73" s="106"/>
      <c r="AA73" s="106"/>
      <c r="AB73" s="106"/>
      <c r="AC73" s="106"/>
      <c r="AD73" s="106"/>
      <c r="AE73" s="106"/>
    </row>
    <row r="74" spans="1:31" x14ac:dyDescent="0.3">
      <c r="A74" s="147" t="s">
        <v>125</v>
      </c>
      <c r="B74" s="148"/>
      <c r="C74" s="148"/>
      <c r="D74" s="149"/>
      <c r="E74" s="150"/>
      <c r="F74" s="150"/>
      <c r="G74" s="150"/>
      <c r="H74" s="150"/>
      <c r="I74" s="150"/>
      <c r="J74" s="150"/>
      <c r="K74" s="150"/>
      <c r="L74" s="150"/>
      <c r="M74" s="151"/>
      <c r="N74" s="152"/>
      <c r="O74" s="150"/>
      <c r="P74" s="150"/>
      <c r="Q74" s="150"/>
      <c r="R74" s="150"/>
      <c r="S74" s="150"/>
      <c r="T74" s="150"/>
      <c r="U74" s="144"/>
      <c r="V74" s="145"/>
      <c r="W74" s="145"/>
      <c r="X74" s="145"/>
      <c r="Y74" s="146"/>
      <c r="Z74" s="106"/>
      <c r="AA74" s="106"/>
      <c r="AB74" s="106"/>
      <c r="AC74" s="106"/>
      <c r="AD74" s="106"/>
      <c r="AE74" s="106"/>
    </row>
    <row r="75" spans="1:31" x14ac:dyDescent="0.25">
      <c r="A75" s="103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</row>
  </sheetData>
  <mergeCells count="273">
    <mergeCell ref="K1:L1"/>
    <mergeCell ref="K2:L2"/>
    <mergeCell ref="G67:H69"/>
    <mergeCell ref="B56:F56"/>
    <mergeCell ref="B57:F57"/>
    <mergeCell ref="B58:F58"/>
    <mergeCell ref="B59:F59"/>
    <mergeCell ref="B60:F60"/>
    <mergeCell ref="A61:F61"/>
    <mergeCell ref="A62:F62"/>
    <mergeCell ref="A67:A69"/>
    <mergeCell ref="B67:B69"/>
    <mergeCell ref="C67:D69"/>
    <mergeCell ref="E67:F69"/>
    <mergeCell ref="L40:L41"/>
    <mergeCell ref="C42:F42"/>
    <mergeCell ref="G42:H42"/>
    <mergeCell ref="C46:F46"/>
    <mergeCell ref="C48:F48"/>
    <mergeCell ref="G48:H48"/>
    <mergeCell ref="G46:H46"/>
    <mergeCell ref="A53:A55"/>
    <mergeCell ref="B53:F55"/>
    <mergeCell ref="G53:K53"/>
    <mergeCell ref="M40:M41"/>
    <mergeCell ref="A36:C36"/>
    <mergeCell ref="D36:E36"/>
    <mergeCell ref="F36:G36"/>
    <mergeCell ref="H36:I36"/>
    <mergeCell ref="J36:K36"/>
    <mergeCell ref="L36:M36"/>
    <mergeCell ref="A40:A41"/>
    <mergeCell ref="B40:B41"/>
    <mergeCell ref="C40:F41"/>
    <mergeCell ref="G40:H41"/>
    <mergeCell ref="I40:K40"/>
    <mergeCell ref="C43:F43"/>
    <mergeCell ref="C44:F44"/>
    <mergeCell ref="C45:F45"/>
    <mergeCell ref="C47:F47"/>
    <mergeCell ref="G43:H43"/>
    <mergeCell ref="G44:H44"/>
    <mergeCell ref="G45:H45"/>
    <mergeCell ref="G47:H47"/>
    <mergeCell ref="A35:C35"/>
    <mergeCell ref="D35:E35"/>
    <mergeCell ref="F35:G35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A33:C33"/>
    <mergeCell ref="D33:E33"/>
    <mergeCell ref="F33:G33"/>
    <mergeCell ref="H33:I33"/>
    <mergeCell ref="J33:K33"/>
    <mergeCell ref="L33:M33"/>
    <mergeCell ref="A32:C32"/>
    <mergeCell ref="D32:E32"/>
    <mergeCell ref="F32:G32"/>
    <mergeCell ref="H32:I32"/>
    <mergeCell ref="J32:K32"/>
    <mergeCell ref="L32:M32"/>
    <mergeCell ref="A31:C31"/>
    <mergeCell ref="D31:E31"/>
    <mergeCell ref="F31:G31"/>
    <mergeCell ref="H31:I31"/>
    <mergeCell ref="J31:K31"/>
    <mergeCell ref="L31:M31"/>
    <mergeCell ref="A30:C30"/>
    <mergeCell ref="D30:E30"/>
    <mergeCell ref="F30:G30"/>
    <mergeCell ref="H30:I30"/>
    <mergeCell ref="J30:K30"/>
    <mergeCell ref="L30:M30"/>
    <mergeCell ref="A29:C29"/>
    <mergeCell ref="D29:E29"/>
    <mergeCell ref="F29:G29"/>
    <mergeCell ref="H29:I29"/>
    <mergeCell ref="J29:K29"/>
    <mergeCell ref="L29:M29"/>
    <mergeCell ref="A28:C28"/>
    <mergeCell ref="D28:E28"/>
    <mergeCell ref="F28:G28"/>
    <mergeCell ref="H28:I28"/>
    <mergeCell ref="J28:K28"/>
    <mergeCell ref="L28:M28"/>
    <mergeCell ref="A27:C27"/>
    <mergeCell ref="D27:E27"/>
    <mergeCell ref="F27:G27"/>
    <mergeCell ref="H27:I27"/>
    <mergeCell ref="J27:K27"/>
    <mergeCell ref="L27:M27"/>
    <mergeCell ref="A26:C26"/>
    <mergeCell ref="D26:E26"/>
    <mergeCell ref="F26:G26"/>
    <mergeCell ref="H26:I26"/>
    <mergeCell ref="J26:K26"/>
    <mergeCell ref="L26:M26"/>
    <mergeCell ref="A25:C25"/>
    <mergeCell ref="D25:E25"/>
    <mergeCell ref="F25:G25"/>
    <mergeCell ref="H25:I25"/>
    <mergeCell ref="J25:K25"/>
    <mergeCell ref="L25:M25"/>
    <mergeCell ref="A24:C24"/>
    <mergeCell ref="D24:E24"/>
    <mergeCell ref="F24:G24"/>
    <mergeCell ref="H24:I24"/>
    <mergeCell ref="J24:K24"/>
    <mergeCell ref="L24:M24"/>
    <mergeCell ref="A23:C23"/>
    <mergeCell ref="D23:E23"/>
    <mergeCell ref="F23:G23"/>
    <mergeCell ref="H23:I23"/>
    <mergeCell ref="J23:K23"/>
    <mergeCell ref="L23:M23"/>
    <mergeCell ref="A22:C22"/>
    <mergeCell ref="D22:E22"/>
    <mergeCell ref="F22:G22"/>
    <mergeCell ref="H22:I22"/>
    <mergeCell ref="J22:K22"/>
    <mergeCell ref="L22:M22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A19:C19"/>
    <mergeCell ref="D19:E19"/>
    <mergeCell ref="F19:G19"/>
    <mergeCell ref="H19:I19"/>
    <mergeCell ref="J19:K19"/>
    <mergeCell ref="L19:M19"/>
    <mergeCell ref="A18:C18"/>
    <mergeCell ref="D18:E18"/>
    <mergeCell ref="F18:G18"/>
    <mergeCell ref="H18:I18"/>
    <mergeCell ref="J18:K18"/>
    <mergeCell ref="L18:M18"/>
    <mergeCell ref="A17:C17"/>
    <mergeCell ref="D17:E17"/>
    <mergeCell ref="F17:G17"/>
    <mergeCell ref="H17:I17"/>
    <mergeCell ref="J17:K17"/>
    <mergeCell ref="L17:M17"/>
    <mergeCell ref="A16:C16"/>
    <mergeCell ref="D16:E16"/>
    <mergeCell ref="F16:G16"/>
    <mergeCell ref="H16:I16"/>
    <mergeCell ref="J16:K16"/>
    <mergeCell ref="L16:M16"/>
    <mergeCell ref="A15:C15"/>
    <mergeCell ref="D15:E15"/>
    <mergeCell ref="F15:G15"/>
    <mergeCell ref="H15:I15"/>
    <mergeCell ref="J15:K15"/>
    <mergeCell ref="L15:M15"/>
    <mergeCell ref="F14:G14"/>
    <mergeCell ref="H14:I14"/>
    <mergeCell ref="J14:K14"/>
    <mergeCell ref="L14:M14"/>
    <mergeCell ref="A14:C14"/>
    <mergeCell ref="D14:E14"/>
    <mergeCell ref="A13:C13"/>
    <mergeCell ref="D13:E13"/>
    <mergeCell ref="F13:G13"/>
    <mergeCell ref="H13:I13"/>
    <mergeCell ref="J13:K13"/>
    <mergeCell ref="L13:M13"/>
    <mergeCell ref="A3:M3"/>
    <mergeCell ref="A4:M4"/>
    <mergeCell ref="A5:M5"/>
    <mergeCell ref="A6:M6"/>
    <mergeCell ref="A7:M7"/>
    <mergeCell ref="A9:M9"/>
    <mergeCell ref="A12:C12"/>
    <mergeCell ref="D12:E12"/>
    <mergeCell ref="F12:G12"/>
    <mergeCell ref="H12:I12"/>
    <mergeCell ref="J12:K12"/>
    <mergeCell ref="L12:M12"/>
    <mergeCell ref="A11:C11"/>
    <mergeCell ref="D11:E11"/>
    <mergeCell ref="F11:G11"/>
    <mergeCell ref="H11:I11"/>
    <mergeCell ref="J11:K11"/>
    <mergeCell ref="L11:M11"/>
    <mergeCell ref="AA53:AE53"/>
    <mergeCell ref="G54:G55"/>
    <mergeCell ref="H54:K54"/>
    <mergeCell ref="L54:L55"/>
    <mergeCell ref="M54:P54"/>
    <mergeCell ref="Q54:Q55"/>
    <mergeCell ref="R54:U54"/>
    <mergeCell ref="V54:V55"/>
    <mergeCell ref="W54:Z54"/>
    <mergeCell ref="AA54:AA55"/>
    <mergeCell ref="AB54:AE54"/>
    <mergeCell ref="L53:P53"/>
    <mergeCell ref="Q53:U53"/>
    <mergeCell ref="V53:Z53"/>
    <mergeCell ref="I67:J69"/>
    <mergeCell ref="K67:T67"/>
    <mergeCell ref="K68:L69"/>
    <mergeCell ref="M68:N69"/>
    <mergeCell ref="O68:T68"/>
    <mergeCell ref="O69:P69"/>
    <mergeCell ref="Q69:R69"/>
    <mergeCell ref="S69:T69"/>
    <mergeCell ref="U70:Y70"/>
    <mergeCell ref="U67:Y69"/>
    <mergeCell ref="U71:Y71"/>
    <mergeCell ref="C70:D70"/>
    <mergeCell ref="E70:F70"/>
    <mergeCell ref="G70:H70"/>
    <mergeCell ref="I70:J70"/>
    <mergeCell ref="K70:L70"/>
    <mergeCell ref="M70:N70"/>
    <mergeCell ref="O70:P70"/>
    <mergeCell ref="Q70:R70"/>
    <mergeCell ref="S70:T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U72:Y72"/>
    <mergeCell ref="C73:D73"/>
    <mergeCell ref="E73:F73"/>
    <mergeCell ref="G73:H73"/>
    <mergeCell ref="I73:J73"/>
    <mergeCell ref="K73:L73"/>
    <mergeCell ref="M73:N73"/>
    <mergeCell ref="O73:P73"/>
    <mergeCell ref="Q73:R73"/>
    <mergeCell ref="S73:T73"/>
    <mergeCell ref="U73:Y73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U74:Y74"/>
    <mergeCell ref="A74:D74"/>
    <mergeCell ref="E74:F74"/>
    <mergeCell ref="G74:H74"/>
    <mergeCell ref="I74:J74"/>
    <mergeCell ref="K74:L74"/>
    <mergeCell ref="M74:N74"/>
    <mergeCell ref="O74:P74"/>
    <mergeCell ref="Q74:R74"/>
    <mergeCell ref="S74:T74"/>
  </mergeCells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3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2022-10-01T17:04:14Z</dcterms:modified>
</cp:coreProperties>
</file>